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15" windowWidth="19440" windowHeight="13995"/>
  </bookViews>
  <sheets>
    <sheet name="1 пол.2022" sheetId="2" r:id="rId1"/>
  </sheets>
  <definedNames>
    <definedName name="_xlnm._FilterDatabase" localSheetId="0" hidden="1">'1 пол.2022'!$A$10:$AP$96</definedName>
    <definedName name="_xlnm.Print_Titles" localSheetId="0">'1 пол.2022'!$10:$11</definedName>
  </definedNames>
  <calcPr calcId="125725"/>
</workbook>
</file>

<file path=xl/calcChain.xml><?xml version="1.0" encoding="utf-8"?>
<calcChain xmlns="http://schemas.openxmlformats.org/spreadsheetml/2006/main">
  <c r="N59" i="2"/>
  <c r="AF59"/>
  <c r="AF18"/>
  <c r="AF34"/>
  <c r="AF29" s="1"/>
  <c r="AP29" s="1"/>
  <c r="AF13"/>
  <c r="AF12" s="1"/>
  <c r="AF51"/>
  <c r="N69"/>
  <c r="AF69"/>
  <c r="N34"/>
  <c r="N66"/>
  <c r="N75"/>
  <c r="N85"/>
  <c r="N58"/>
  <c r="AF66"/>
  <c r="AF75"/>
  <c r="AF85"/>
  <c r="AP85" s="1"/>
  <c r="AF58"/>
  <c r="AF94" s="1"/>
  <c r="AF88"/>
  <c r="N91"/>
  <c r="AF91"/>
  <c r="N50"/>
  <c r="AF50"/>
  <c r="N45"/>
  <c r="AF45"/>
  <c r="AP45" s="1"/>
  <c r="N26"/>
  <c r="N12" s="1"/>
  <c r="N23"/>
  <c r="AF23"/>
  <c r="AF26"/>
  <c r="AP93"/>
  <c r="AP92"/>
  <c r="AP91"/>
  <c r="AP90"/>
  <c r="AP89"/>
  <c r="AP88"/>
  <c r="AP87"/>
  <c r="AP86"/>
  <c r="AP84"/>
  <c r="AP83"/>
  <c r="AP82"/>
  <c r="AP81"/>
  <c r="AP80"/>
  <c r="AP79"/>
  <c r="AP78"/>
  <c r="AP77"/>
  <c r="AP76"/>
  <c r="AP75"/>
  <c r="AP74"/>
  <c r="AP73"/>
  <c r="AP72"/>
  <c r="AP71"/>
  <c r="AP70"/>
  <c r="AP69"/>
  <c r="AP68"/>
  <c r="AP67"/>
  <c r="AP66"/>
  <c r="AP65"/>
  <c r="AP64"/>
  <c r="AP63"/>
  <c r="AP62"/>
  <c r="AP61"/>
  <c r="AP60"/>
  <c r="AP59"/>
  <c r="AP58"/>
  <c r="AP57"/>
  <c r="AP56"/>
  <c r="AP55"/>
  <c r="AP54"/>
  <c r="AP53"/>
  <c r="AP52"/>
  <c r="AP51"/>
  <c r="AP50"/>
  <c r="AP49"/>
  <c r="AP48"/>
  <c r="AP47"/>
  <c r="AP46"/>
  <c r="AP44"/>
  <c r="AP43"/>
  <c r="AP42"/>
  <c r="AP41"/>
  <c r="AP40"/>
  <c r="AP39"/>
  <c r="AP38"/>
  <c r="AP37"/>
  <c r="AP36"/>
  <c r="AP35"/>
  <c r="AP34"/>
  <c r="AP33"/>
  <c r="AP32"/>
  <c r="AP31"/>
  <c r="AP30"/>
  <c r="AP28"/>
  <c r="AP27"/>
  <c r="AP26"/>
  <c r="AP25"/>
  <c r="AP24"/>
  <c r="AP23"/>
  <c r="AP22"/>
  <c r="AP21"/>
  <c r="AP20"/>
  <c r="AP19"/>
  <c r="AP18"/>
  <c r="AP17"/>
  <c r="AP16"/>
  <c r="AP15"/>
  <c r="AP14"/>
  <c r="AP13"/>
  <c r="AP12" l="1"/>
  <c r="N94"/>
  <c r="AP94" s="1"/>
</calcChain>
</file>

<file path=xl/sharedStrings.xml><?xml version="1.0" encoding="utf-8"?>
<sst xmlns="http://schemas.openxmlformats.org/spreadsheetml/2006/main" count="542" uniqueCount="118">
  <si>
    <t/>
  </si>
  <si>
    <t>902</t>
  </si>
  <si>
    <t>0000</t>
  </si>
  <si>
    <t>0000000000</t>
  </si>
  <si>
    <t>000</t>
  </si>
  <si>
    <t>0100</t>
  </si>
  <si>
    <t>0104</t>
  </si>
  <si>
    <t>0113</t>
  </si>
  <si>
    <t>0400</t>
  </si>
  <si>
    <t>0412</t>
  </si>
  <si>
    <t>0700</t>
  </si>
  <si>
    <t>0703</t>
  </si>
  <si>
    <t>0707</t>
  </si>
  <si>
    <t>0800</t>
  </si>
  <si>
    <t>0801</t>
  </si>
  <si>
    <t>1000</t>
  </si>
  <si>
    <t>1003</t>
  </si>
  <si>
    <t>1004</t>
  </si>
  <si>
    <t>1100</t>
  </si>
  <si>
    <t>1102</t>
  </si>
  <si>
    <t>1103</t>
  </si>
  <si>
    <t>903</t>
  </si>
  <si>
    <t>0401</t>
  </si>
  <si>
    <t>0701</t>
  </si>
  <si>
    <t>0702</t>
  </si>
  <si>
    <t>0705</t>
  </si>
  <si>
    <t>0709</t>
  </si>
  <si>
    <t>912</t>
  </si>
  <si>
    <t>1300</t>
  </si>
  <si>
    <t>1301</t>
  </si>
  <si>
    <t>919</t>
  </si>
  <si>
    <t>0500</t>
  </si>
  <si>
    <t>0501</t>
  </si>
  <si>
    <t>936</t>
  </si>
  <si>
    <t>0102</t>
  </si>
  <si>
    <t>0105</t>
  </si>
  <si>
    <t>0107</t>
  </si>
  <si>
    <t>0111</t>
  </si>
  <si>
    <t>0300</t>
  </si>
  <si>
    <t>0310</t>
  </si>
  <si>
    <t>0314</t>
  </si>
  <si>
    <t>0405</t>
  </si>
  <si>
    <t>0406</t>
  </si>
  <si>
    <t>0408</t>
  </si>
  <si>
    <t>0409</t>
  </si>
  <si>
    <t>0502</t>
  </si>
  <si>
    <t>0503</t>
  </si>
  <si>
    <t>0600</t>
  </si>
  <si>
    <t>0603</t>
  </si>
  <si>
    <t>1001</t>
  </si>
  <si>
    <t>941</t>
  </si>
  <si>
    <t>0106</t>
  </si>
  <si>
    <t>943</t>
  </si>
  <si>
    <t>0103</t>
  </si>
  <si>
    <t>ВСЕГО РАСХОДОВ:</t>
  </si>
  <si>
    <t xml:space="preserve">                                                                      
                                                                           </t>
  </si>
  <si>
    <t>Управление социальной политики администрации города Вятские Поляны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</si>
  <si>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</si>
  <si>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</si>
  <si>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</si>
  <si>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</si>
  <si>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</si>
  <si>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</si>
  <si>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</si>
  <si>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</si>
  <si>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</si>
  <si>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</si>
  <si>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</si>
  <si>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</si>
  <si>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</si>
  <si>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</si>
  <si>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</si>
  <si>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</si>
  <si>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</si>
  <si>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</si>
  <si>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</si>
  <si>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</si>
  <si>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</si>
  <si>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</si>
  <si>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</si>
  <si>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</si>
  <si>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</si>
  <si>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</si>
  <si>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</si>
  <si>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</si>
  <si>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</si>
  <si>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</si>
  <si>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</si>
  <si>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</si>
  <si>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</si>
  <si>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</si>
  <si>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</si>
  <si>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</si>
  <si>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</si>
  <si>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</si>
  <si>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</si>
  <si>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Управление образования администрации города Вятские Поляны Кировской области</t>
  </si>
  <si>
    <t>Финансовое управление администрации города Вятские Поляны</t>
  </si>
  <si>
    <t>Управление по делам муниципальной собственности города Вятские Поляны</t>
  </si>
  <si>
    <t>Администрация муниципального образования городского округа города Вятские Поляны Кировской области</t>
  </si>
  <si>
    <t>Приложение № 4 к отчету</t>
  </si>
  <si>
    <t>об исполнении городского бюджета</t>
  </si>
  <si>
    <t>ВЕДОМСТВЕННАЯ СТРУКТУРА</t>
  </si>
  <si>
    <t>Наименование главных распорядителей/ расходов</t>
  </si>
  <si>
    <t>Код главного распрядителя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</si>
  <si>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</si>
  <si>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</si>
  <si>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</si>
  <si>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</si>
  <si>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за 1 полугодие 2022 года</t>
  </si>
  <si>
    <t>расходов бюджета муниципального образования городского округа город Вятские Поляны Кировской области за 1 полугодие 2022 года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</si>
  <si>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</si>
  <si>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</si>
  <si>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Водное хозяйство</t>
  </si>
  <si>
    <t>Контрольно-счетная комиссия муниципального образования городского округа город Вятские Поляны Кировской области</t>
  </si>
  <si>
    <t>Вятскополянская городская Дума Кировской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</si>
  <si>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</si>
  <si>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________________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</si>
</sst>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</font>
    <font>
      <sz val="10"/>
      <color indexed="8"/>
      <name val="Arial Cyr"/>
    </font>
    <font>
      <b/>
      <sz val="12"/>
      <color indexed="8"/>
      <name val="Arial Cyr"/>
    </font>
    <font>
      <sz val="10"/>
      <color indexed="8"/>
      <name val="Arial CYR"/>
      <charset val="204"/>
    </font>
    <font>
      <sz val="10"/>
      <color indexed="8"/>
      <name val="Arial Cyr"/>
      <family val="2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7">
    <xf numFmtId="0" fontId="0" fillId="0" borderId="0"/>
    <xf numFmtId="0" fontId="1" fillId="0" borderId="0"/>
    <xf numFmtId="0" fontId="1" fillId="0" borderId="0"/>
    <xf numFmtId="164" fontId="11" fillId="5" borderId="4">
      <alignment horizontal="right" vertical="top" shrinkToFit="1"/>
    </xf>
    <xf numFmtId="164" fontId="11" fillId="6" borderId="4">
      <alignment horizontal="right" vertical="top" shrinkToFit="1"/>
    </xf>
    <xf numFmtId="164" fontId="12" fillId="0" borderId="4">
      <alignment horizontal="right" vertical="top" shrinkToFit="1"/>
    </xf>
    <xf numFmtId="164" fontId="2" fillId="3" borderId="1">
      <alignment horizontal="right" vertical="top" shrinkToFit="1"/>
    </xf>
    <xf numFmtId="164" fontId="2" fillId="2" borderId="1">
      <alignment horizontal="right" vertical="top" shrinkToFit="1"/>
    </xf>
    <xf numFmtId="164" fontId="3" fillId="0" borderId="1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7" borderId="0"/>
    <xf numFmtId="0" fontId="12" fillId="0" borderId="4">
      <alignment horizontal="center" vertical="center" wrapText="1"/>
    </xf>
    <xf numFmtId="1" fontId="12" fillId="0" borderId="4">
      <alignment horizontal="left" vertical="top" wrapText="1" indent="2"/>
    </xf>
    <xf numFmtId="0" fontId="12" fillId="0" borderId="0"/>
    <xf numFmtId="1" fontId="12" fillId="0" borderId="4">
      <alignment horizontal="center" vertical="top" shrinkToFit="1"/>
    </xf>
    <xf numFmtId="0" fontId="3" fillId="0" borderId="1">
      <alignment horizontal="center" vertical="center" wrapText="1"/>
    </xf>
    <xf numFmtId="0" fontId="11" fillId="0" borderId="4">
      <alignment horizontal="left"/>
    </xf>
    <xf numFmtId="4" fontId="12" fillId="0" borderId="4">
      <alignment horizontal="right" vertical="top" shrinkToFit="1"/>
    </xf>
    <xf numFmtId="0" fontId="3" fillId="0" borderId="1">
      <alignment horizontal="center" vertical="center" wrapText="1"/>
    </xf>
    <xf numFmtId="4" fontId="11" fillId="5" borderId="4">
      <alignment horizontal="right" vertical="top" shrinkToFit="1"/>
    </xf>
    <xf numFmtId="0" fontId="3" fillId="0" borderId="1">
      <alignment horizontal="center" vertical="center" wrapText="1"/>
    </xf>
    <xf numFmtId="0" fontId="12" fillId="0" borderId="0">
      <alignment wrapText="1"/>
    </xf>
    <xf numFmtId="0" fontId="3" fillId="0" borderId="1">
      <alignment horizontal="center" vertical="center" wrapText="1"/>
    </xf>
    <xf numFmtId="0" fontId="12" fillId="0" borderId="0">
      <alignment horizontal="left" wrapText="1"/>
    </xf>
    <xf numFmtId="0" fontId="3" fillId="0" borderId="1">
      <alignment horizontal="center" vertical="center" wrapText="1"/>
    </xf>
    <xf numFmtId="10" fontId="12" fillId="0" borderId="4">
      <alignment horizontal="right" vertical="top" shrinkToFit="1"/>
    </xf>
    <xf numFmtId="0" fontId="3" fillId="0" borderId="1">
      <alignment horizontal="center" vertical="center" wrapText="1"/>
    </xf>
    <xf numFmtId="10" fontId="11" fillId="5" borderId="4">
      <alignment horizontal="right" vertical="top" shrinkToFit="1"/>
    </xf>
    <xf numFmtId="0" fontId="3" fillId="0" borderId="1">
      <alignment horizontal="center" vertical="center" wrapText="1"/>
    </xf>
    <xf numFmtId="0" fontId="15" fillId="0" borderId="0">
      <alignment horizontal="center" wrapText="1"/>
    </xf>
    <xf numFmtId="0" fontId="15" fillId="0" borderId="0">
      <alignment horizontal="center"/>
    </xf>
    <xf numFmtId="0" fontId="3" fillId="0" borderId="1">
      <alignment horizontal="center" vertical="center" wrapText="1"/>
    </xf>
    <xf numFmtId="0" fontId="12" fillId="0" borderId="0">
      <alignment horizontal="right"/>
    </xf>
    <xf numFmtId="0" fontId="3" fillId="0" borderId="1">
      <alignment horizontal="center" vertical="center" wrapText="1"/>
    </xf>
    <xf numFmtId="0" fontId="12" fillId="0" borderId="0">
      <alignment vertical="top"/>
    </xf>
    <xf numFmtId="0" fontId="3" fillId="0" borderId="1">
      <alignment horizontal="center" vertical="center" wrapText="1"/>
    </xf>
    <xf numFmtId="0" fontId="11" fillId="0" borderId="4">
      <alignment vertical="top" wrapText="1"/>
    </xf>
    <xf numFmtId="4" fontId="11" fillId="6" borderId="4">
      <alignment horizontal="right" vertical="top" shrinkToFit="1"/>
    </xf>
    <xf numFmtId="10" fontId="11" fillId="6" borderId="4">
      <alignment horizontal="right" vertical="top" shrinkToFit="1"/>
    </xf>
    <xf numFmtId="4" fontId="3" fillId="0" borderId="1">
      <alignment horizontal="right" vertical="top" shrinkToFit="1"/>
    </xf>
    <xf numFmtId="4" fontId="2" fillId="3" borderId="1">
      <alignment horizontal="right" vertical="top" shrinkToFit="1"/>
    </xf>
    <xf numFmtId="0" fontId="3" fillId="0" borderId="0">
      <alignment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0">
      <alignment horizontal="left" wrapText="1"/>
    </xf>
    <xf numFmtId="10" fontId="3" fillId="0" borderId="1">
      <alignment horizontal="right" vertical="top" shrinkToFit="1"/>
    </xf>
    <xf numFmtId="10" fontId="2" fillId="3" borderId="1">
      <alignment horizontal="right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2" fillId="0" borderId="1">
      <alignment vertical="top" wrapText="1"/>
    </xf>
    <xf numFmtId="0" fontId="3" fillId="4" borderId="0">
      <alignment horizontal="center"/>
    </xf>
    <xf numFmtId="0" fontId="3" fillId="4" borderId="0">
      <alignment horizontal="left"/>
    </xf>
    <xf numFmtId="4" fontId="2" fillId="2" borderId="1">
      <alignment horizontal="right" vertical="top" shrinkToFit="1"/>
    </xf>
    <xf numFmtId="10" fontId="2" fillId="2" borderId="1">
      <alignment horizontal="right" vertical="top" shrinkToFit="1"/>
    </xf>
  </cellStyleXfs>
  <cellXfs count="85">
    <xf numFmtId="0" fontId="0" fillId="0" borderId="0" xfId="0"/>
    <xf numFmtId="0" fontId="0" fillId="0" borderId="0" xfId="0" applyProtection="1">
      <protection locked="0"/>
    </xf>
    <xf numFmtId="0" fontId="12" fillId="0" borderId="0" xfId="23" applyNumberFormat="1" applyProtection="1">
      <alignment wrapText="1"/>
    </xf>
    <xf numFmtId="0" fontId="12" fillId="0" borderId="0" xfId="15" applyNumberFormat="1" applyProtection="1"/>
    <xf numFmtId="0" fontId="15" fillId="0" borderId="0" xfId="32" applyNumberFormat="1" applyProtection="1">
      <alignment horizontal="center"/>
    </xf>
    <xf numFmtId="164" fontId="11" fillId="6" borderId="4" xfId="4" applyNumberFormat="1" applyProtection="1">
      <alignment horizontal="right" vertical="top" shrinkToFit="1"/>
    </xf>
    <xf numFmtId="10" fontId="11" fillId="6" borderId="4" xfId="40" applyNumberFormat="1" applyProtection="1">
      <alignment horizontal="right" vertical="top" shrinkToFit="1"/>
    </xf>
    <xf numFmtId="164" fontId="11" fillId="5" borderId="4" xfId="3" applyNumberFormat="1" applyProtection="1">
      <alignment horizontal="right" vertical="top" shrinkToFit="1"/>
    </xf>
    <xf numFmtId="10" fontId="11" fillId="5" borderId="4" xfId="29" applyNumberFormat="1" applyProtection="1">
      <alignment horizontal="right" vertical="top" shrinkToFit="1"/>
    </xf>
    <xf numFmtId="0" fontId="12" fillId="0" borderId="0" xfId="25" applyNumberFormat="1" applyProtection="1">
      <alignment horizontal="left" wrapText="1"/>
    </xf>
    <xf numFmtId="0" fontId="12" fillId="0" borderId="0" xfId="23">
      <alignment wrapText="1"/>
    </xf>
    <xf numFmtId="0" fontId="5" fillId="0" borderId="4" xfId="38" applyNumberFormat="1" applyFont="1" applyProtection="1">
      <alignment vertical="top" wrapText="1"/>
    </xf>
    <xf numFmtId="1" fontId="5" fillId="0" borderId="4" xfId="16" applyNumberFormat="1" applyFont="1" applyProtection="1">
      <alignment horizontal="center" vertical="top" shrinkToFit="1"/>
    </xf>
    <xf numFmtId="164" fontId="5" fillId="6" borderId="4" xfId="4" applyNumberFormat="1" applyFont="1" applyProtection="1">
      <alignment horizontal="right" vertical="top" shrinkToFit="1"/>
    </xf>
    <xf numFmtId="164" fontId="11" fillId="6" borderId="2" xfId="4" applyNumberFormat="1" applyBorder="1" applyProtection="1">
      <alignment horizontal="right" vertical="top" shrinkToFit="1"/>
    </xf>
    <xf numFmtId="164" fontId="11" fillId="5" borderId="2" xfId="3" applyNumberFormat="1" applyBorder="1" applyProtection="1">
      <alignment horizontal="right" vertical="top" shrinkToFit="1"/>
    </xf>
    <xf numFmtId="0" fontId="12" fillId="0" borderId="0" xfId="23" applyNumberFormat="1" applyAlignment="1" applyProtection="1">
      <alignment wrapText="1"/>
    </xf>
    <xf numFmtId="0" fontId="12" fillId="0" borderId="0" xfId="23" applyAlignment="1">
      <alignment wrapText="1"/>
    </xf>
    <xf numFmtId="0" fontId="15" fillId="0" borderId="0" xfId="32" applyNumberFormat="1" applyAlignment="1" applyProtection="1"/>
    <xf numFmtId="0" fontId="15" fillId="0" borderId="0" xfId="32" applyAlignment="1"/>
    <xf numFmtId="4" fontId="6" fillId="0" borderId="0" xfId="42" applyFont="1" applyFill="1" applyBorder="1" applyAlignment="1">
      <alignment wrapText="1"/>
    </xf>
    <xf numFmtId="0" fontId="9" fillId="0" borderId="3" xfId="53" applyNumberFormat="1" applyFont="1" applyBorder="1" applyAlignment="1" applyProtection="1">
      <alignment horizontal="center" vertical="center" wrapText="1"/>
    </xf>
    <xf numFmtId="165" fontId="3" fillId="0" borderId="3" xfId="15" applyNumberFormat="1" applyFont="1" applyBorder="1" applyAlignment="1" applyProtection="1">
      <alignment horizontal="right" vertical="top" wrapText="1"/>
    </xf>
    <xf numFmtId="0" fontId="10" fillId="0" borderId="4" xfId="38" applyNumberFormat="1" applyFont="1" applyProtection="1">
      <alignment vertical="top" wrapText="1"/>
    </xf>
    <xf numFmtId="1" fontId="10" fillId="0" borderId="4" xfId="16" applyNumberFormat="1" applyFont="1" applyProtection="1">
      <alignment horizontal="center" vertical="top" shrinkToFit="1"/>
    </xf>
    <xf numFmtId="164" fontId="10" fillId="6" borderId="4" xfId="4" applyNumberFormat="1" applyFont="1" applyProtection="1">
      <alignment horizontal="right" vertical="top" shrinkToFit="1"/>
    </xf>
    <xf numFmtId="10" fontId="10" fillId="6" borderId="4" xfId="40" applyNumberFormat="1" applyFont="1" applyProtection="1">
      <alignment horizontal="right" vertical="top" shrinkToFit="1"/>
    </xf>
    <xf numFmtId="164" fontId="10" fillId="6" borderId="2" xfId="4" applyNumberFormat="1" applyFont="1" applyBorder="1" applyProtection="1">
      <alignment horizontal="right" vertical="top" shrinkToFit="1"/>
    </xf>
    <xf numFmtId="165" fontId="10" fillId="0" borderId="3" xfId="15" applyNumberFormat="1" applyFont="1" applyBorder="1" applyAlignment="1" applyProtection="1">
      <alignment horizontal="right" vertical="top" wrapText="1"/>
    </xf>
    <xf numFmtId="164" fontId="11" fillId="0" borderId="4" xfId="3" applyNumberFormat="1" applyFill="1" applyProtection="1">
      <alignment horizontal="right" vertical="top" shrinkToFit="1"/>
    </xf>
    <xf numFmtId="0" fontId="0" fillId="0" borderId="0" xfId="0" applyAlignment="1" applyProtection="1">
      <alignment horizontal="center"/>
      <protection locked="0"/>
    </xf>
    <xf numFmtId="0" fontId="9" fillId="0" borderId="3" xfId="28" applyNumberFormat="1" applyFont="1" applyBorder="1" applyAlignment="1" applyProtection="1">
      <alignment horizontal="center" vertical="center" wrapText="1"/>
    </xf>
    <xf numFmtId="0" fontId="9" fillId="0" borderId="3" xfId="28" applyFont="1" applyBorder="1" applyAlignment="1">
      <alignment horizontal="center" vertical="center" wrapText="1"/>
    </xf>
    <xf numFmtId="0" fontId="9" fillId="0" borderId="3" xfId="53" applyNumberFormat="1" applyFont="1" applyBorder="1" applyAlignment="1" applyProtection="1">
      <alignment horizontal="center" vertical="center" wrapText="1"/>
    </xf>
    <xf numFmtId="0" fontId="9" fillId="0" borderId="3" xfId="53" applyFont="1" applyBorder="1" applyAlignment="1">
      <alignment horizontal="center" vertical="center" wrapText="1"/>
    </xf>
    <xf numFmtId="0" fontId="9" fillId="0" borderId="3" xfId="44" applyNumberFormat="1" applyFont="1" applyBorder="1" applyAlignment="1" applyProtection="1">
      <alignment horizontal="center" vertical="center" wrapText="1"/>
    </xf>
    <xf numFmtId="0" fontId="9" fillId="0" borderId="3" xfId="44" applyFont="1" applyBorder="1" applyAlignment="1">
      <alignment horizontal="center" vertical="center" wrapText="1"/>
    </xf>
    <xf numFmtId="0" fontId="12" fillId="0" borderId="0" xfId="34" applyNumberFormat="1" applyProtection="1">
      <alignment horizontal="right"/>
    </xf>
    <xf numFmtId="0" fontId="12" fillId="0" borderId="0" xfId="34">
      <alignment horizontal="right"/>
    </xf>
    <xf numFmtId="0" fontId="12" fillId="0" borderId="0" xfId="25" applyNumberFormat="1" applyProtection="1">
      <alignment horizontal="left" wrapText="1"/>
    </xf>
    <xf numFmtId="0" fontId="12" fillId="0" borderId="0" xfId="25">
      <alignment horizontal="left" wrapText="1"/>
    </xf>
    <xf numFmtId="0" fontId="11" fillId="0" borderId="4" xfId="18" applyNumberFormat="1" applyProtection="1">
      <alignment horizontal="left"/>
    </xf>
    <xf numFmtId="0" fontId="11" fillId="0" borderId="4" xfId="18">
      <alignment horizontal="left"/>
    </xf>
    <xf numFmtId="0" fontId="9" fillId="0" borderId="3" xfId="45" applyNumberFormat="1" applyFont="1" applyBorder="1" applyAlignment="1" applyProtection="1">
      <alignment horizontal="center" vertical="center" wrapText="1"/>
    </xf>
    <xf numFmtId="0" fontId="9" fillId="0" borderId="3" xfId="45" applyFont="1" applyBorder="1" applyAlignment="1">
      <alignment horizontal="center" vertical="center" wrapText="1"/>
    </xf>
    <xf numFmtId="0" fontId="9" fillId="0" borderId="3" xfId="46" applyNumberFormat="1" applyFont="1" applyBorder="1" applyAlignment="1" applyProtection="1">
      <alignment horizontal="center" vertical="center" wrapText="1"/>
    </xf>
    <xf numFmtId="0" fontId="9" fillId="0" borderId="3" xfId="46" applyFont="1" applyBorder="1" applyAlignment="1">
      <alignment horizontal="center" vertical="center" wrapText="1"/>
    </xf>
    <xf numFmtId="0" fontId="9" fillId="0" borderId="3" xfId="47" applyNumberFormat="1" applyFont="1" applyBorder="1" applyAlignment="1" applyProtection="1">
      <alignment horizontal="center" vertical="center" wrapText="1"/>
    </xf>
    <xf numFmtId="0" fontId="9" fillId="0" borderId="3" xfId="47" applyFont="1" applyBorder="1" applyAlignment="1">
      <alignment horizontal="center" vertical="center" wrapText="1"/>
    </xf>
    <xf numFmtId="0" fontId="9" fillId="0" borderId="3" xfId="48" applyNumberFormat="1" applyFont="1" applyBorder="1" applyAlignment="1" applyProtection="1">
      <alignment horizontal="center" vertical="center" wrapText="1"/>
    </xf>
    <xf numFmtId="0" fontId="9" fillId="0" borderId="3" xfId="48" applyFont="1" applyBorder="1" applyAlignment="1">
      <alignment horizontal="center" vertical="center" wrapText="1"/>
    </xf>
    <xf numFmtId="0" fontId="9" fillId="0" borderId="3" xfId="49" applyNumberFormat="1" applyFont="1" applyBorder="1" applyAlignment="1" applyProtection="1">
      <alignment horizontal="center" vertical="center" wrapText="1"/>
    </xf>
    <xf numFmtId="0" fontId="9" fillId="0" borderId="3" xfId="49" applyFont="1" applyBorder="1" applyAlignment="1">
      <alignment horizontal="center" vertical="center" wrapText="1"/>
    </xf>
    <xf numFmtId="0" fontId="9" fillId="0" borderId="3" xfId="50" applyNumberFormat="1" applyFont="1" applyBorder="1" applyAlignment="1" applyProtection="1">
      <alignment horizontal="center" vertical="center" wrapText="1"/>
    </xf>
    <xf numFmtId="0" fontId="9" fillId="0" borderId="3" xfId="50" applyFont="1" applyBorder="1" applyAlignment="1">
      <alignment horizontal="center" vertical="center" wrapText="1"/>
    </xf>
    <xf numFmtId="0" fontId="9" fillId="0" borderId="3" xfId="51" applyNumberFormat="1" applyFont="1" applyBorder="1" applyAlignment="1" applyProtection="1">
      <alignment horizontal="center" vertical="center" wrapText="1"/>
    </xf>
    <xf numFmtId="0" fontId="9" fillId="0" borderId="3" xfId="51" applyFont="1" applyBorder="1" applyAlignment="1">
      <alignment horizontal="center" vertical="center" wrapText="1"/>
    </xf>
    <xf numFmtId="0" fontId="9" fillId="0" borderId="3" xfId="52" applyNumberFormat="1" applyFont="1" applyBorder="1" applyAlignment="1" applyProtection="1">
      <alignment horizontal="center" vertical="center" wrapText="1"/>
    </xf>
    <xf numFmtId="0" fontId="9" fillId="0" borderId="3" xfId="52" applyFont="1" applyBorder="1" applyAlignment="1">
      <alignment horizontal="center" vertical="center" wrapText="1"/>
    </xf>
    <xf numFmtId="0" fontId="9" fillId="0" borderId="3" xfId="30" applyNumberFormat="1" applyFont="1" applyBorder="1" applyAlignment="1" applyProtection="1">
      <alignment horizontal="center" vertical="center" wrapText="1"/>
    </xf>
    <xf numFmtId="0" fontId="9" fillId="0" borderId="3" xfId="30" applyFont="1" applyBorder="1" applyAlignment="1">
      <alignment horizontal="center" vertical="center" wrapText="1"/>
    </xf>
    <xf numFmtId="0" fontId="9" fillId="0" borderId="3" xfId="33" applyNumberFormat="1" applyFont="1" applyBorder="1" applyAlignment="1" applyProtection="1">
      <alignment horizontal="center" vertical="center" wrapText="1"/>
    </xf>
    <xf numFmtId="0" fontId="9" fillId="0" borderId="3" xfId="33" applyFont="1" applyBorder="1" applyAlignment="1">
      <alignment horizontal="center" vertical="center" wrapText="1"/>
    </xf>
    <xf numFmtId="0" fontId="9" fillId="0" borderId="3" xfId="35" applyNumberFormat="1" applyFont="1" applyBorder="1" applyAlignment="1" applyProtection="1">
      <alignment horizontal="center" vertical="center" wrapText="1"/>
    </xf>
    <xf numFmtId="0" fontId="9" fillId="0" borderId="3" xfId="35" applyFont="1" applyBorder="1" applyAlignment="1">
      <alignment horizontal="center" vertical="center" wrapText="1"/>
    </xf>
    <xf numFmtId="0" fontId="9" fillId="0" borderId="3" xfId="37" applyNumberFormat="1" applyFont="1" applyBorder="1" applyAlignment="1" applyProtection="1">
      <alignment horizontal="center" vertical="center" wrapText="1"/>
    </xf>
    <xf numFmtId="0" fontId="9" fillId="0" borderId="3" xfId="37" applyFont="1" applyBorder="1" applyAlignment="1">
      <alignment horizontal="center" vertical="center" wrapText="1"/>
    </xf>
    <xf numFmtId="0" fontId="9" fillId="0" borderId="3" xfId="43" applyNumberFormat="1" applyFont="1" applyBorder="1" applyAlignment="1" applyProtection="1">
      <alignment horizontal="center" vertical="center" wrapText="1"/>
    </xf>
    <xf numFmtId="0" fontId="9" fillId="0" borderId="3" xfId="43" applyFont="1" applyBorder="1" applyAlignment="1">
      <alignment horizontal="center" vertical="center" wrapText="1"/>
    </xf>
    <xf numFmtId="0" fontId="9" fillId="0" borderId="3" xfId="13" applyNumberFormat="1" applyFont="1" applyBorder="1" applyAlignment="1" applyProtection="1">
      <alignment horizontal="center" vertical="center" wrapText="1"/>
    </xf>
    <xf numFmtId="0" fontId="9" fillId="0" borderId="3" xfId="13" applyFont="1" applyBorder="1" applyAlignment="1">
      <alignment horizontal="center" vertical="center" wrapText="1"/>
    </xf>
    <xf numFmtId="0" fontId="9" fillId="0" borderId="3" xfId="17" applyNumberFormat="1" applyFont="1" applyBorder="1" applyAlignment="1" applyProtection="1">
      <alignment horizontal="center" vertical="center" wrapText="1"/>
    </xf>
    <xf numFmtId="0" fontId="9" fillId="0" borderId="3" xfId="17" applyFont="1" applyBorder="1" applyAlignment="1">
      <alignment horizontal="center" vertical="center" wrapText="1"/>
    </xf>
    <xf numFmtId="0" fontId="9" fillId="0" borderId="3" xfId="20" applyNumberFormat="1" applyFont="1" applyBorder="1" applyAlignment="1" applyProtection="1">
      <alignment horizontal="center" vertical="center" wrapText="1"/>
    </xf>
    <xf numFmtId="0" fontId="9" fillId="0" borderId="3" xfId="20" applyFont="1" applyBorder="1" applyAlignment="1">
      <alignment horizontal="center" vertical="center" wrapText="1"/>
    </xf>
    <xf numFmtId="0" fontId="9" fillId="0" borderId="3" xfId="22" applyNumberFormat="1" applyFont="1" applyBorder="1" applyAlignment="1" applyProtection="1">
      <alignment horizontal="center" vertical="center" wrapText="1"/>
    </xf>
    <xf numFmtId="0" fontId="9" fillId="0" borderId="3" xfId="22" applyFont="1" applyBorder="1" applyAlignment="1">
      <alignment horizontal="center" vertical="center" wrapText="1"/>
    </xf>
    <xf numFmtId="0" fontId="9" fillId="0" borderId="3" xfId="15" applyNumberFormat="1" applyFont="1" applyBorder="1" applyAlignment="1" applyProtection="1">
      <alignment horizontal="center" vertical="center" wrapText="1"/>
    </xf>
    <xf numFmtId="4" fontId="6" fillId="0" borderId="0" xfId="42" applyFont="1" applyFill="1" applyBorder="1" applyAlignment="1">
      <alignment horizontal="left" wrapText="1"/>
    </xf>
    <xf numFmtId="0" fontId="8" fillId="0" borderId="0" xfId="57" applyNumberFormat="1" applyFont="1" applyFill="1" applyBorder="1" applyAlignment="1" applyProtection="1">
      <alignment horizontal="center" wrapText="1"/>
    </xf>
    <xf numFmtId="0" fontId="7" fillId="0" borderId="0" xfId="57" applyNumberFormat="1" applyFont="1" applyFill="1" applyBorder="1" applyAlignment="1" applyProtection="1">
      <alignment horizontal="center" wrapText="1"/>
    </xf>
    <xf numFmtId="0" fontId="9" fillId="0" borderId="3" xfId="24" applyNumberFormat="1" applyFont="1" applyBorder="1" applyAlignment="1" applyProtection="1">
      <alignment horizontal="center" vertical="center" wrapText="1"/>
    </xf>
    <xf numFmtId="0" fontId="9" fillId="0" borderId="3" xfId="24" applyFont="1" applyBorder="1" applyAlignment="1">
      <alignment horizontal="center" vertical="center" wrapText="1"/>
    </xf>
    <xf numFmtId="0" fontId="9" fillId="0" borderId="3" xfId="26" applyNumberFormat="1" applyFont="1" applyBorder="1" applyAlignment="1" applyProtection="1">
      <alignment horizontal="center" vertical="center" wrapText="1"/>
    </xf>
    <xf numFmtId="0" fontId="9" fillId="0" borderId="3" xfId="26" applyFont="1" applyBorder="1" applyAlignment="1">
      <alignment horizontal="center" vertical="center" wrapText="1"/>
    </xf>
  </cellXfs>
  <cellStyles count="67">
    <cellStyle name="br" xfId="1"/>
    <cellStyle name="col" xfId="2"/>
    <cellStyle name="st24" xfId="3"/>
    <cellStyle name="st25" xfId="4"/>
    <cellStyle name="st26" xfId="5"/>
    <cellStyle name="st50" xfId="6"/>
    <cellStyle name="st51" xfId="7"/>
    <cellStyle name="st52" xfId="8"/>
    <cellStyle name="style0" xfId="9"/>
    <cellStyle name="td" xfId="10"/>
    <cellStyle name="tr" xfId="11"/>
    <cellStyle name="xl21" xfId="12"/>
    <cellStyle name="xl22" xfId="13"/>
    <cellStyle name="xl23" xfId="14"/>
    <cellStyle name="xl24" xfId="15"/>
    <cellStyle name="xl25" xfId="16"/>
    <cellStyle name="xl25_без учета счетов бюджета" xfId="17"/>
    <cellStyle name="xl26" xfId="18"/>
    <cellStyle name="xl27" xfId="19"/>
    <cellStyle name="xl27_без учета счетов бюджета" xfId="20"/>
    <cellStyle name="xl28" xfId="21"/>
    <cellStyle name="xl28_без учета счетов бюджета" xfId="22"/>
    <cellStyle name="xl29" xfId="23"/>
    <cellStyle name="xl29_без учета счетов бюджета" xfId="24"/>
    <cellStyle name="xl30" xfId="25"/>
    <cellStyle name="xl30_без учета счетов бюджета" xfId="26"/>
    <cellStyle name="xl31" xfId="27"/>
    <cellStyle name="xl31_без учета счетов бюджета" xfId="28"/>
    <cellStyle name="xl32" xfId="29"/>
    <cellStyle name="xl32_без учета счетов бюджета" xfId="30"/>
    <cellStyle name="xl33" xfId="31"/>
    <cellStyle name="xl34" xfId="32"/>
    <cellStyle name="xl34_без учета счетов бюджета" xfId="33"/>
    <cellStyle name="xl35" xfId="34"/>
    <cellStyle name="xl35_без учета счетов бюджета" xfId="35"/>
    <cellStyle name="xl36" xfId="36"/>
    <cellStyle name="xl36_без учета счетов бюджета" xfId="37"/>
    <cellStyle name="xl37" xfId="38"/>
    <cellStyle name="xl38" xfId="39"/>
    <cellStyle name="xl39" xfId="40"/>
    <cellStyle name="xl40" xfId="41"/>
    <cellStyle name="xl41" xfId="42"/>
    <cellStyle name="xl42" xfId="43"/>
    <cellStyle name="xl43" xfId="44"/>
    <cellStyle name="xl44" xfId="45"/>
    <cellStyle name="xl45" xfId="46"/>
    <cellStyle name="xl46" xfId="47"/>
    <cellStyle name="xl47" xfId="48"/>
    <cellStyle name="xl48" xfId="49"/>
    <cellStyle name="xl49" xfId="50"/>
    <cellStyle name="xl50" xfId="51"/>
    <cellStyle name="xl51" xfId="52"/>
    <cellStyle name="xl52" xfId="53"/>
    <cellStyle name="xl53" xfId="54"/>
    <cellStyle name="xl54" xfId="55"/>
    <cellStyle name="xl55" xfId="56"/>
    <cellStyle name="xl56" xfId="57"/>
    <cellStyle name="xl57" xfId="58"/>
    <cellStyle name="xl58" xfId="59"/>
    <cellStyle name="xl59" xfId="60"/>
    <cellStyle name="xl60" xfId="61"/>
    <cellStyle name="xl61" xfId="62"/>
    <cellStyle name="xl62" xfId="63"/>
    <cellStyle name="xl63" xfId="64"/>
    <cellStyle name="xl64" xfId="65"/>
    <cellStyle name="xl65" xfId="6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A96"/>
  <sheetViews>
    <sheetView showGridLines="0" tabSelected="1" topLeftCell="A67" zoomScaleNormal="100" zoomScaleSheetLayoutView="100" workbookViewId="0">
      <selection activeCell="A101" sqref="A101"/>
    </sheetView>
  </sheetViews>
  <sheetFormatPr defaultRowHeight="15" outlineLevelRow="2"/>
  <cols>
    <col min="1" max="1" width="52.7109375" style="1" customWidth="1"/>
    <col min="2" max="2" width="8.85546875" style="1" customWidth="1"/>
    <col min="3" max="3" width="7.7109375" style="1" customWidth="1"/>
    <col min="4" max="13" width="9.140625" style="1" hidden="1" customWidth="1"/>
    <col min="14" max="14" width="12.85546875" style="1" customWidth="1"/>
    <col min="15" max="31" width="9.140625" style="1" hidden="1" customWidth="1"/>
    <col min="32" max="32" width="11.7109375" style="1" customWidth="1"/>
    <col min="33" max="41" width="9.140625" style="1" hidden="1" customWidth="1"/>
    <col min="42" max="42" width="9.42578125" style="1" customWidth="1"/>
    <col min="43" max="16384" width="9.140625" style="1"/>
  </cols>
  <sheetData>
    <row r="1" spans="1:53" ht="15" customHeight="1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78" t="s">
        <v>100</v>
      </c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</row>
    <row r="2" spans="1:53" ht="15" customHeight="1">
      <c r="A2" s="2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78" t="s">
        <v>101</v>
      </c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</row>
    <row r="3" spans="1:53" ht="15" customHeight="1">
      <c r="A3" s="2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78" t="s">
        <v>109</v>
      </c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</row>
    <row r="4" spans="1:53">
      <c r="A4" s="2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2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</row>
    <row r="5" spans="1:53">
      <c r="A5" s="2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2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</row>
    <row r="6" spans="1:53" ht="15.2" customHeight="1">
      <c r="A6" s="80" t="s">
        <v>102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</row>
    <row r="7" spans="1:53" ht="36" customHeight="1">
      <c r="A7" s="79" t="s">
        <v>110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</row>
    <row r="8" spans="1:53" ht="15.75" customHeight="1">
      <c r="A8" s="18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4"/>
      <c r="AO8" s="4"/>
      <c r="AP8" s="3"/>
    </row>
    <row r="9" spans="1:53" ht="12.75" customHeight="1">
      <c r="A9" s="37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"/>
    </row>
    <row r="10" spans="1:53" ht="33.75" customHeight="1">
      <c r="A10" s="69" t="s">
        <v>103</v>
      </c>
      <c r="B10" s="71" t="s">
        <v>104</v>
      </c>
      <c r="C10" s="73" t="s">
        <v>105</v>
      </c>
      <c r="D10" s="75" t="s">
        <v>0</v>
      </c>
      <c r="E10" s="81" t="s">
        <v>0</v>
      </c>
      <c r="F10" s="83" t="s">
        <v>0</v>
      </c>
      <c r="G10" s="31" t="s">
        <v>0</v>
      </c>
      <c r="H10" s="59" t="s">
        <v>0</v>
      </c>
      <c r="I10" s="61" t="s">
        <v>0</v>
      </c>
      <c r="J10" s="63" t="s">
        <v>0</v>
      </c>
      <c r="K10" s="65" t="s">
        <v>0</v>
      </c>
      <c r="L10" s="67" t="s">
        <v>106</v>
      </c>
      <c r="M10" s="35" t="s">
        <v>0</v>
      </c>
      <c r="N10" s="67" t="s">
        <v>106</v>
      </c>
      <c r="O10" s="35" t="s">
        <v>0</v>
      </c>
      <c r="P10" s="43" t="s">
        <v>0</v>
      </c>
      <c r="Q10" s="45" t="s">
        <v>0</v>
      </c>
      <c r="R10" s="47" t="s">
        <v>0</v>
      </c>
      <c r="S10" s="49" t="s">
        <v>0</v>
      </c>
      <c r="T10" s="51" t="s">
        <v>0</v>
      </c>
      <c r="U10" s="53" t="s">
        <v>0</v>
      </c>
      <c r="V10" s="55" t="s">
        <v>0</v>
      </c>
      <c r="W10" s="57" t="s">
        <v>0</v>
      </c>
      <c r="X10" s="21" t="s">
        <v>0</v>
      </c>
      <c r="Y10" s="33" t="s">
        <v>0</v>
      </c>
      <c r="Z10" s="33" t="s">
        <v>0</v>
      </c>
      <c r="AA10" s="33" t="s">
        <v>107</v>
      </c>
      <c r="AB10" s="21" t="s">
        <v>0</v>
      </c>
      <c r="AC10" s="33" t="s">
        <v>107</v>
      </c>
      <c r="AD10" s="21" t="s">
        <v>0</v>
      </c>
      <c r="AE10" s="33" t="s">
        <v>107</v>
      </c>
      <c r="AF10" s="33" t="s">
        <v>107</v>
      </c>
      <c r="AG10" s="21" t="s">
        <v>0</v>
      </c>
      <c r="AH10" s="33" t="s">
        <v>107</v>
      </c>
      <c r="AI10" s="21" t="s">
        <v>0</v>
      </c>
      <c r="AJ10" s="33" t="s">
        <v>107</v>
      </c>
      <c r="AK10" s="33" t="s">
        <v>0</v>
      </c>
      <c r="AL10" s="33" t="s">
        <v>0</v>
      </c>
      <c r="AM10" s="21" t="s">
        <v>0</v>
      </c>
      <c r="AN10" s="33" t="s">
        <v>0</v>
      </c>
      <c r="AO10" s="33" t="s">
        <v>0</v>
      </c>
      <c r="AP10" s="77" t="s">
        <v>108</v>
      </c>
    </row>
    <row r="11" spans="1:53">
      <c r="A11" s="70"/>
      <c r="B11" s="72"/>
      <c r="C11" s="74"/>
      <c r="D11" s="76"/>
      <c r="E11" s="82"/>
      <c r="F11" s="84"/>
      <c r="G11" s="32"/>
      <c r="H11" s="60"/>
      <c r="I11" s="62"/>
      <c r="J11" s="64"/>
      <c r="K11" s="66"/>
      <c r="L11" s="68"/>
      <c r="M11" s="36"/>
      <c r="N11" s="68"/>
      <c r="O11" s="36"/>
      <c r="P11" s="44"/>
      <c r="Q11" s="46"/>
      <c r="R11" s="48"/>
      <c r="S11" s="50"/>
      <c r="T11" s="52"/>
      <c r="U11" s="54"/>
      <c r="V11" s="56"/>
      <c r="W11" s="58"/>
      <c r="X11" s="21"/>
      <c r="Y11" s="34"/>
      <c r="Z11" s="34"/>
      <c r="AA11" s="34"/>
      <c r="AB11" s="21"/>
      <c r="AC11" s="34"/>
      <c r="AD11" s="21"/>
      <c r="AE11" s="34"/>
      <c r="AF11" s="34"/>
      <c r="AG11" s="21"/>
      <c r="AH11" s="34"/>
      <c r="AI11" s="21"/>
      <c r="AJ11" s="34"/>
      <c r="AK11" s="34"/>
      <c r="AL11" s="34"/>
      <c r="AM11" s="21"/>
      <c r="AN11" s="34"/>
      <c r="AO11" s="34"/>
      <c r="AP11" s="77"/>
    </row>
    <row r="12" spans="1:53" ht="25.5">
      <c r="A12" s="23" t="s">
        <v>56</v>
      </c>
      <c r="B12" s="24" t="s">
        <v>1</v>
      </c>
      <c r="C12" s="24" t="s">
        <v>2</v>
      </c>
      <c r="D12" s="24" t="s">
        <v>3</v>
      </c>
      <c r="E12" s="24" t="s">
        <v>4</v>
      </c>
      <c r="F12" s="24" t="s">
        <v>4</v>
      </c>
      <c r="G12" s="24"/>
      <c r="H12" s="24"/>
      <c r="I12" s="24"/>
      <c r="J12" s="24"/>
      <c r="K12" s="24"/>
      <c r="L12" s="24"/>
      <c r="M12" s="25">
        <v>0</v>
      </c>
      <c r="N12" s="25">
        <f>N13+N16+N18+N21+N23+N26</f>
        <v>113143.2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5">
        <v>0</v>
      </c>
      <c r="W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5">
        <f>AF13+AF16+AF18+AF21+AF23+AF26</f>
        <v>62164.5</v>
      </c>
      <c r="AG12" s="25">
        <v>0</v>
      </c>
      <c r="AH12" s="25">
        <v>0</v>
      </c>
      <c r="AI12" s="25">
        <v>62164.60067</v>
      </c>
      <c r="AJ12" s="25">
        <v>-62164.60067</v>
      </c>
      <c r="AK12" s="25">
        <v>0</v>
      </c>
      <c r="AL12" s="26">
        <v>0.54943313117646708</v>
      </c>
      <c r="AM12" s="25">
        <v>0</v>
      </c>
      <c r="AN12" s="26">
        <v>0</v>
      </c>
      <c r="AO12" s="27">
        <v>0</v>
      </c>
      <c r="AP12" s="28">
        <f>AF12/N12*100</f>
        <v>54.943204717561464</v>
      </c>
    </row>
    <row r="13" spans="1:53" outlineLevel="1">
      <c r="A13" s="11" t="s">
        <v>57</v>
      </c>
      <c r="B13" s="12" t="s">
        <v>1</v>
      </c>
      <c r="C13" s="12" t="s">
        <v>5</v>
      </c>
      <c r="D13" s="12" t="s">
        <v>3</v>
      </c>
      <c r="E13" s="12" t="s">
        <v>4</v>
      </c>
      <c r="F13" s="12" t="s">
        <v>4</v>
      </c>
      <c r="G13" s="12"/>
      <c r="H13" s="12"/>
      <c r="I13" s="12"/>
      <c r="J13" s="12"/>
      <c r="K13" s="12"/>
      <c r="L13" s="12"/>
      <c r="M13" s="13">
        <v>0</v>
      </c>
      <c r="N13" s="13">
        <v>11109.9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f>AF14+AF15</f>
        <v>6063</v>
      </c>
      <c r="AG13" s="5">
        <v>0</v>
      </c>
      <c r="AH13" s="5">
        <v>0</v>
      </c>
      <c r="AI13" s="5">
        <v>6062.9911899999997</v>
      </c>
      <c r="AJ13" s="5">
        <v>-6062.9911899999997</v>
      </c>
      <c r="AK13" s="5">
        <v>0</v>
      </c>
      <c r="AL13" s="6">
        <v>0.54572869152737646</v>
      </c>
      <c r="AM13" s="5">
        <v>0</v>
      </c>
      <c r="AN13" s="6">
        <v>0</v>
      </c>
      <c r="AO13" s="14">
        <v>0</v>
      </c>
      <c r="AP13" s="22">
        <f t="shared" ref="AP13:AP76" si="0">AF13/N13*100</f>
        <v>54.572948451381201</v>
      </c>
    </row>
    <row r="14" spans="1:53" ht="39.75" customHeight="1" outlineLevel="2">
      <c r="A14" s="11" t="s">
        <v>59</v>
      </c>
      <c r="B14" s="12" t="s">
        <v>1</v>
      </c>
      <c r="C14" s="12" t="s">
        <v>6</v>
      </c>
      <c r="D14" s="12" t="s">
        <v>3</v>
      </c>
      <c r="E14" s="12" t="s">
        <v>4</v>
      </c>
      <c r="F14" s="12" t="s">
        <v>4</v>
      </c>
      <c r="G14" s="12"/>
      <c r="H14" s="12"/>
      <c r="I14" s="12"/>
      <c r="J14" s="12"/>
      <c r="K14" s="12"/>
      <c r="L14" s="12"/>
      <c r="M14" s="13">
        <v>0</v>
      </c>
      <c r="N14" s="13">
        <v>2079.9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1081.0999999999999</v>
      </c>
      <c r="AG14" s="5">
        <v>0</v>
      </c>
      <c r="AH14" s="5">
        <v>0</v>
      </c>
      <c r="AI14" s="5">
        <v>1081.048</v>
      </c>
      <c r="AJ14" s="5">
        <v>-1081.048</v>
      </c>
      <c r="AK14" s="5">
        <v>0</v>
      </c>
      <c r="AL14" s="6">
        <v>0.51975960382710706</v>
      </c>
      <c r="AM14" s="5">
        <v>0</v>
      </c>
      <c r="AN14" s="6">
        <v>0</v>
      </c>
      <c r="AO14" s="14">
        <v>0</v>
      </c>
      <c r="AP14" s="22">
        <f t="shared" si="0"/>
        <v>51.978460502908788</v>
      </c>
    </row>
    <row r="15" spans="1:53" outlineLevel="2">
      <c r="A15" s="11" t="s">
        <v>64</v>
      </c>
      <c r="B15" s="12" t="s">
        <v>1</v>
      </c>
      <c r="C15" s="12" t="s">
        <v>7</v>
      </c>
      <c r="D15" s="12" t="s">
        <v>3</v>
      </c>
      <c r="E15" s="12" t="s">
        <v>4</v>
      </c>
      <c r="F15" s="12" t="s">
        <v>4</v>
      </c>
      <c r="G15" s="12"/>
      <c r="H15" s="12"/>
      <c r="I15" s="12"/>
      <c r="J15" s="12"/>
      <c r="K15" s="12"/>
      <c r="L15" s="12"/>
      <c r="M15" s="13">
        <v>0</v>
      </c>
      <c r="N15" s="13">
        <v>9030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4981.8999999999996</v>
      </c>
      <c r="AG15" s="5">
        <v>0</v>
      </c>
      <c r="AH15" s="5">
        <v>0</v>
      </c>
      <c r="AI15" s="5">
        <v>4981.94319</v>
      </c>
      <c r="AJ15" s="5">
        <v>-4981.94319</v>
      </c>
      <c r="AK15" s="5">
        <v>0</v>
      </c>
      <c r="AL15" s="6">
        <v>0.55171020930232562</v>
      </c>
      <c r="AM15" s="5">
        <v>0</v>
      </c>
      <c r="AN15" s="6">
        <v>0</v>
      </c>
      <c r="AO15" s="14">
        <v>0</v>
      </c>
      <c r="AP15" s="22">
        <f t="shared" si="0"/>
        <v>55.170542635658911</v>
      </c>
    </row>
    <row r="16" spans="1:53" outlineLevel="1">
      <c r="A16" s="11" t="s">
        <v>68</v>
      </c>
      <c r="B16" s="12" t="s">
        <v>1</v>
      </c>
      <c r="C16" s="12" t="s">
        <v>8</v>
      </c>
      <c r="D16" s="12" t="s">
        <v>3</v>
      </c>
      <c r="E16" s="12" t="s">
        <v>4</v>
      </c>
      <c r="F16" s="12" t="s">
        <v>4</v>
      </c>
      <c r="G16" s="12"/>
      <c r="H16" s="12"/>
      <c r="I16" s="12"/>
      <c r="J16" s="12"/>
      <c r="K16" s="12"/>
      <c r="L16" s="12"/>
      <c r="M16" s="13">
        <v>0</v>
      </c>
      <c r="N16" s="13">
        <v>120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120</v>
      </c>
      <c r="AG16" s="5">
        <v>0</v>
      </c>
      <c r="AH16" s="5">
        <v>0</v>
      </c>
      <c r="AI16" s="5">
        <v>120</v>
      </c>
      <c r="AJ16" s="5">
        <v>-120</v>
      </c>
      <c r="AK16" s="5">
        <v>0</v>
      </c>
      <c r="AL16" s="6">
        <v>1</v>
      </c>
      <c r="AM16" s="5">
        <v>0</v>
      </c>
      <c r="AN16" s="6">
        <v>0</v>
      </c>
      <c r="AO16" s="14">
        <v>0</v>
      </c>
      <c r="AP16" s="22">
        <f t="shared" si="0"/>
        <v>100</v>
      </c>
    </row>
    <row r="17" spans="1:42" outlineLevel="2">
      <c r="A17" s="11" t="s">
        <v>73</v>
      </c>
      <c r="B17" s="12" t="s">
        <v>1</v>
      </c>
      <c r="C17" s="12" t="s">
        <v>9</v>
      </c>
      <c r="D17" s="12" t="s">
        <v>3</v>
      </c>
      <c r="E17" s="12" t="s">
        <v>4</v>
      </c>
      <c r="F17" s="12" t="s">
        <v>4</v>
      </c>
      <c r="G17" s="12"/>
      <c r="H17" s="12"/>
      <c r="I17" s="12"/>
      <c r="J17" s="12"/>
      <c r="K17" s="12"/>
      <c r="L17" s="12"/>
      <c r="M17" s="13">
        <v>0</v>
      </c>
      <c r="N17" s="13">
        <v>120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120</v>
      </c>
      <c r="AG17" s="5">
        <v>0</v>
      </c>
      <c r="AH17" s="5">
        <v>0</v>
      </c>
      <c r="AI17" s="5">
        <v>120</v>
      </c>
      <c r="AJ17" s="5">
        <v>-120</v>
      </c>
      <c r="AK17" s="5">
        <v>0</v>
      </c>
      <c r="AL17" s="6">
        <v>1</v>
      </c>
      <c r="AM17" s="5">
        <v>0</v>
      </c>
      <c r="AN17" s="6">
        <v>0</v>
      </c>
      <c r="AO17" s="14">
        <v>0</v>
      </c>
      <c r="AP17" s="22">
        <f t="shared" si="0"/>
        <v>100</v>
      </c>
    </row>
    <row r="18" spans="1:42" outlineLevel="1">
      <c r="A18" s="11" t="s">
        <v>80</v>
      </c>
      <c r="B18" s="12" t="s">
        <v>1</v>
      </c>
      <c r="C18" s="12" t="s">
        <v>10</v>
      </c>
      <c r="D18" s="12" t="s">
        <v>3</v>
      </c>
      <c r="E18" s="12" t="s">
        <v>4</v>
      </c>
      <c r="F18" s="12" t="s">
        <v>4</v>
      </c>
      <c r="G18" s="12"/>
      <c r="H18" s="12"/>
      <c r="I18" s="12"/>
      <c r="J18" s="12"/>
      <c r="K18" s="12"/>
      <c r="L18" s="12"/>
      <c r="M18" s="13">
        <v>0</v>
      </c>
      <c r="N18" s="13">
        <v>32927.699999999997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f>AF19+AF20</f>
        <v>23676.899999999998</v>
      </c>
      <c r="AG18" s="5">
        <v>0</v>
      </c>
      <c r="AH18" s="5">
        <v>0</v>
      </c>
      <c r="AI18" s="5">
        <v>23676.862499999999</v>
      </c>
      <c r="AJ18" s="5">
        <v>-23676.862499999999</v>
      </c>
      <c r="AK18" s="5">
        <v>0</v>
      </c>
      <c r="AL18" s="6">
        <v>0.71905606829508284</v>
      </c>
      <c r="AM18" s="5">
        <v>0</v>
      </c>
      <c r="AN18" s="6">
        <v>0</v>
      </c>
      <c r="AO18" s="14">
        <v>0</v>
      </c>
      <c r="AP18" s="22">
        <f t="shared" si="0"/>
        <v>71.905720715385527</v>
      </c>
    </row>
    <row r="19" spans="1:42" outlineLevel="2">
      <c r="A19" s="11" t="s">
        <v>83</v>
      </c>
      <c r="B19" s="12" t="s">
        <v>1</v>
      </c>
      <c r="C19" s="12" t="s">
        <v>11</v>
      </c>
      <c r="D19" s="12" t="s">
        <v>3</v>
      </c>
      <c r="E19" s="12" t="s">
        <v>4</v>
      </c>
      <c r="F19" s="12" t="s">
        <v>4</v>
      </c>
      <c r="G19" s="12"/>
      <c r="H19" s="12"/>
      <c r="I19" s="12"/>
      <c r="J19" s="12"/>
      <c r="K19" s="12"/>
      <c r="L19" s="12"/>
      <c r="M19" s="13">
        <v>0</v>
      </c>
      <c r="N19" s="13">
        <v>32780.300000000003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23673.3</v>
      </c>
      <c r="AG19" s="5">
        <v>0</v>
      </c>
      <c r="AH19" s="5">
        <v>0</v>
      </c>
      <c r="AI19" s="5">
        <v>23673.317589999999</v>
      </c>
      <c r="AJ19" s="5">
        <v>-23673.317589999999</v>
      </c>
      <c r="AK19" s="5">
        <v>0</v>
      </c>
      <c r="AL19" s="6">
        <v>0.72218123659637035</v>
      </c>
      <c r="AM19" s="5">
        <v>0</v>
      </c>
      <c r="AN19" s="6">
        <v>0</v>
      </c>
      <c r="AO19" s="14">
        <v>0</v>
      </c>
      <c r="AP19" s="22">
        <f t="shared" si="0"/>
        <v>72.218069999359358</v>
      </c>
    </row>
    <row r="20" spans="1:42" outlineLevel="2">
      <c r="A20" s="11" t="s">
        <v>85</v>
      </c>
      <c r="B20" s="12" t="s">
        <v>1</v>
      </c>
      <c r="C20" s="12" t="s">
        <v>12</v>
      </c>
      <c r="D20" s="12" t="s">
        <v>3</v>
      </c>
      <c r="E20" s="12" t="s">
        <v>4</v>
      </c>
      <c r="F20" s="12" t="s">
        <v>4</v>
      </c>
      <c r="G20" s="12"/>
      <c r="H20" s="12"/>
      <c r="I20" s="12"/>
      <c r="J20" s="12"/>
      <c r="K20" s="12"/>
      <c r="L20" s="12"/>
      <c r="M20" s="13">
        <v>0</v>
      </c>
      <c r="N20" s="13">
        <v>147.4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3.6</v>
      </c>
      <c r="AG20" s="5">
        <v>0</v>
      </c>
      <c r="AH20" s="5">
        <v>0</v>
      </c>
      <c r="AI20" s="5">
        <v>3.5449099999999998</v>
      </c>
      <c r="AJ20" s="5">
        <v>-3.5449099999999998</v>
      </c>
      <c r="AK20" s="5">
        <v>0</v>
      </c>
      <c r="AL20" s="6">
        <v>2.4049592944369064E-2</v>
      </c>
      <c r="AM20" s="5">
        <v>0</v>
      </c>
      <c r="AN20" s="6">
        <v>0</v>
      </c>
      <c r="AO20" s="14">
        <v>0</v>
      </c>
      <c r="AP20" s="22">
        <f t="shared" si="0"/>
        <v>2.4423337856173677</v>
      </c>
    </row>
    <row r="21" spans="1:42" outlineLevel="1">
      <c r="A21" s="11" t="s">
        <v>87</v>
      </c>
      <c r="B21" s="12" t="s">
        <v>1</v>
      </c>
      <c r="C21" s="12" t="s">
        <v>13</v>
      </c>
      <c r="D21" s="12" t="s">
        <v>3</v>
      </c>
      <c r="E21" s="12" t="s">
        <v>4</v>
      </c>
      <c r="F21" s="12" t="s">
        <v>4</v>
      </c>
      <c r="G21" s="12"/>
      <c r="H21" s="12"/>
      <c r="I21" s="12"/>
      <c r="J21" s="12"/>
      <c r="K21" s="12"/>
      <c r="L21" s="12"/>
      <c r="M21" s="13">
        <v>0</v>
      </c>
      <c r="N21" s="13">
        <v>43323.9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24221.3</v>
      </c>
      <c r="AG21" s="5">
        <v>0</v>
      </c>
      <c r="AH21" s="5">
        <v>0</v>
      </c>
      <c r="AI21" s="5">
        <v>24221.342690000001</v>
      </c>
      <c r="AJ21" s="5">
        <v>-24221.342690000001</v>
      </c>
      <c r="AK21" s="5">
        <v>0</v>
      </c>
      <c r="AL21" s="6">
        <v>0.55907605247157233</v>
      </c>
      <c r="AM21" s="5">
        <v>0</v>
      </c>
      <c r="AN21" s="6">
        <v>0</v>
      </c>
      <c r="AO21" s="14">
        <v>0</v>
      </c>
      <c r="AP21" s="22">
        <f t="shared" si="0"/>
        <v>55.907478320280489</v>
      </c>
    </row>
    <row r="22" spans="1:42" outlineLevel="2">
      <c r="A22" s="11" t="s">
        <v>88</v>
      </c>
      <c r="B22" s="12" t="s">
        <v>1</v>
      </c>
      <c r="C22" s="12" t="s">
        <v>14</v>
      </c>
      <c r="D22" s="12" t="s">
        <v>3</v>
      </c>
      <c r="E22" s="12" t="s">
        <v>4</v>
      </c>
      <c r="F22" s="12" t="s">
        <v>4</v>
      </c>
      <c r="G22" s="12"/>
      <c r="H22" s="12"/>
      <c r="I22" s="12"/>
      <c r="J22" s="12"/>
      <c r="K22" s="12"/>
      <c r="L22" s="12"/>
      <c r="M22" s="13">
        <v>0</v>
      </c>
      <c r="N22" s="13">
        <v>43323.9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24221.3</v>
      </c>
      <c r="AG22" s="5">
        <v>0</v>
      </c>
      <c r="AH22" s="5">
        <v>0</v>
      </c>
      <c r="AI22" s="5">
        <v>24221.342690000001</v>
      </c>
      <c r="AJ22" s="5">
        <v>-24221.342690000001</v>
      </c>
      <c r="AK22" s="5">
        <v>0</v>
      </c>
      <c r="AL22" s="6">
        <v>0.55907605247157233</v>
      </c>
      <c r="AM22" s="5">
        <v>0</v>
      </c>
      <c r="AN22" s="6">
        <v>0</v>
      </c>
      <c r="AO22" s="14">
        <v>0</v>
      </c>
      <c r="AP22" s="22">
        <f t="shared" si="0"/>
        <v>55.907478320280489</v>
      </c>
    </row>
    <row r="23" spans="1:42" outlineLevel="1">
      <c r="A23" s="11" t="s">
        <v>89</v>
      </c>
      <c r="B23" s="12" t="s">
        <v>1</v>
      </c>
      <c r="C23" s="12" t="s">
        <v>15</v>
      </c>
      <c r="D23" s="12" t="s">
        <v>3</v>
      </c>
      <c r="E23" s="12" t="s">
        <v>4</v>
      </c>
      <c r="F23" s="12" t="s">
        <v>4</v>
      </c>
      <c r="G23" s="12"/>
      <c r="H23" s="12"/>
      <c r="I23" s="12"/>
      <c r="J23" s="12"/>
      <c r="K23" s="12"/>
      <c r="L23" s="12"/>
      <c r="M23" s="13">
        <v>0</v>
      </c>
      <c r="N23" s="13">
        <f>N24+N25</f>
        <v>2383.5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f>AF24+AF25</f>
        <v>1628.9</v>
      </c>
      <c r="AG23" s="5">
        <v>0</v>
      </c>
      <c r="AH23" s="5">
        <v>0</v>
      </c>
      <c r="AI23" s="5">
        <v>1628.9158299999999</v>
      </c>
      <c r="AJ23" s="5">
        <v>-1628.9158299999999</v>
      </c>
      <c r="AK23" s="5">
        <v>0</v>
      </c>
      <c r="AL23" s="6">
        <v>0.68342486553162207</v>
      </c>
      <c r="AM23" s="5">
        <v>0</v>
      </c>
      <c r="AN23" s="6">
        <v>0</v>
      </c>
      <c r="AO23" s="14">
        <v>0</v>
      </c>
      <c r="AP23" s="22">
        <f t="shared" si="0"/>
        <v>68.340675477239358</v>
      </c>
    </row>
    <row r="24" spans="1:42" outlineLevel="2">
      <c r="A24" s="11" t="s">
        <v>91</v>
      </c>
      <c r="B24" s="12" t="s">
        <v>1</v>
      </c>
      <c r="C24" s="12" t="s">
        <v>16</v>
      </c>
      <c r="D24" s="12" t="s">
        <v>3</v>
      </c>
      <c r="E24" s="12" t="s">
        <v>4</v>
      </c>
      <c r="F24" s="12" t="s">
        <v>4</v>
      </c>
      <c r="G24" s="12"/>
      <c r="H24" s="12"/>
      <c r="I24" s="12"/>
      <c r="J24" s="12"/>
      <c r="K24" s="12"/>
      <c r="L24" s="12"/>
      <c r="M24" s="13">
        <v>0</v>
      </c>
      <c r="N24" s="13">
        <v>5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5</v>
      </c>
      <c r="AG24" s="5">
        <v>0</v>
      </c>
      <c r="AH24" s="5">
        <v>0</v>
      </c>
      <c r="AI24" s="5">
        <v>5</v>
      </c>
      <c r="AJ24" s="5">
        <v>-5</v>
      </c>
      <c r="AK24" s="5">
        <v>0</v>
      </c>
      <c r="AL24" s="6">
        <v>1</v>
      </c>
      <c r="AM24" s="5">
        <v>0</v>
      </c>
      <c r="AN24" s="6">
        <v>0</v>
      </c>
      <c r="AO24" s="14">
        <v>0</v>
      </c>
      <c r="AP24" s="22">
        <f t="shared" si="0"/>
        <v>100</v>
      </c>
    </row>
    <row r="25" spans="1:42" outlineLevel="2">
      <c r="A25" s="11" t="s">
        <v>92</v>
      </c>
      <c r="B25" s="12" t="s">
        <v>1</v>
      </c>
      <c r="C25" s="12" t="s">
        <v>17</v>
      </c>
      <c r="D25" s="12" t="s">
        <v>3</v>
      </c>
      <c r="E25" s="12" t="s">
        <v>4</v>
      </c>
      <c r="F25" s="12" t="s">
        <v>4</v>
      </c>
      <c r="G25" s="12"/>
      <c r="H25" s="12"/>
      <c r="I25" s="12"/>
      <c r="J25" s="12"/>
      <c r="K25" s="12"/>
      <c r="L25" s="12"/>
      <c r="M25" s="13">
        <v>0</v>
      </c>
      <c r="N25" s="13">
        <v>2378.5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1623.9</v>
      </c>
      <c r="AG25" s="5">
        <v>0</v>
      </c>
      <c r="AH25" s="5">
        <v>0</v>
      </c>
      <c r="AI25" s="5">
        <v>1623.9158299999999</v>
      </c>
      <c r="AJ25" s="5">
        <v>-1623.9158299999999</v>
      </c>
      <c r="AK25" s="5">
        <v>0</v>
      </c>
      <c r="AL25" s="6">
        <v>0.68275936109919866</v>
      </c>
      <c r="AM25" s="5">
        <v>0</v>
      </c>
      <c r="AN25" s="6">
        <v>0</v>
      </c>
      <c r="AO25" s="14">
        <v>0</v>
      </c>
      <c r="AP25" s="22">
        <f t="shared" si="0"/>
        <v>68.274122346016398</v>
      </c>
    </row>
    <row r="26" spans="1:42" outlineLevel="1">
      <c r="A26" s="11" t="s">
        <v>93</v>
      </c>
      <c r="B26" s="12" t="s">
        <v>1</v>
      </c>
      <c r="C26" s="12" t="s">
        <v>18</v>
      </c>
      <c r="D26" s="12" t="s">
        <v>3</v>
      </c>
      <c r="E26" s="12" t="s">
        <v>4</v>
      </c>
      <c r="F26" s="12" t="s">
        <v>4</v>
      </c>
      <c r="G26" s="12"/>
      <c r="H26" s="12"/>
      <c r="I26" s="12"/>
      <c r="J26" s="12"/>
      <c r="K26" s="12"/>
      <c r="L26" s="12"/>
      <c r="M26" s="13">
        <v>0</v>
      </c>
      <c r="N26" s="13">
        <f>N27+N28</f>
        <v>23278.2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f>AF27+AF28</f>
        <v>6454.4</v>
      </c>
      <c r="AG26" s="5">
        <v>0</v>
      </c>
      <c r="AH26" s="5">
        <v>0</v>
      </c>
      <c r="AI26" s="5">
        <v>6454.4884599999996</v>
      </c>
      <c r="AJ26" s="5">
        <v>-6454.4884599999996</v>
      </c>
      <c r="AK26" s="5">
        <v>0</v>
      </c>
      <c r="AL26" s="6">
        <v>0.27727583575755915</v>
      </c>
      <c r="AM26" s="5">
        <v>0</v>
      </c>
      <c r="AN26" s="6">
        <v>0</v>
      </c>
      <c r="AO26" s="14">
        <v>0</v>
      </c>
      <c r="AP26" s="22">
        <f t="shared" si="0"/>
        <v>27.727229768624717</v>
      </c>
    </row>
    <row r="27" spans="1:42" outlineLevel="2">
      <c r="A27" s="11" t="s">
        <v>94</v>
      </c>
      <c r="B27" s="12" t="s">
        <v>1</v>
      </c>
      <c r="C27" s="12" t="s">
        <v>19</v>
      </c>
      <c r="D27" s="12" t="s">
        <v>3</v>
      </c>
      <c r="E27" s="12" t="s">
        <v>4</v>
      </c>
      <c r="F27" s="12" t="s">
        <v>4</v>
      </c>
      <c r="G27" s="12"/>
      <c r="H27" s="12"/>
      <c r="I27" s="12"/>
      <c r="J27" s="12"/>
      <c r="K27" s="12"/>
      <c r="L27" s="12"/>
      <c r="M27" s="13">
        <v>0</v>
      </c>
      <c r="N27" s="13">
        <v>100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35.200000000000003</v>
      </c>
      <c r="AG27" s="5">
        <v>0</v>
      </c>
      <c r="AH27" s="5">
        <v>0</v>
      </c>
      <c r="AI27" s="5">
        <v>35.292000000000002</v>
      </c>
      <c r="AJ27" s="5">
        <v>-35.292000000000002</v>
      </c>
      <c r="AK27" s="5">
        <v>0</v>
      </c>
      <c r="AL27" s="6">
        <v>0.35292000000000001</v>
      </c>
      <c r="AM27" s="5">
        <v>0</v>
      </c>
      <c r="AN27" s="6">
        <v>0</v>
      </c>
      <c r="AO27" s="14">
        <v>0</v>
      </c>
      <c r="AP27" s="22">
        <f t="shared" si="0"/>
        <v>35.200000000000003</v>
      </c>
    </row>
    <row r="28" spans="1:42" outlineLevel="2">
      <c r="A28" s="11" t="s">
        <v>95</v>
      </c>
      <c r="B28" s="12" t="s">
        <v>1</v>
      </c>
      <c r="C28" s="12" t="s">
        <v>20</v>
      </c>
      <c r="D28" s="12" t="s">
        <v>3</v>
      </c>
      <c r="E28" s="12" t="s">
        <v>4</v>
      </c>
      <c r="F28" s="12" t="s">
        <v>4</v>
      </c>
      <c r="G28" s="12"/>
      <c r="H28" s="12"/>
      <c r="I28" s="12"/>
      <c r="J28" s="12"/>
      <c r="K28" s="12"/>
      <c r="L28" s="12"/>
      <c r="M28" s="13">
        <v>0</v>
      </c>
      <c r="N28" s="13">
        <v>23178.2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6419.2</v>
      </c>
      <c r="AG28" s="5">
        <v>0</v>
      </c>
      <c r="AH28" s="5">
        <v>0</v>
      </c>
      <c r="AI28" s="5">
        <v>6419.1964600000001</v>
      </c>
      <c r="AJ28" s="5">
        <v>-6419.1964600000001</v>
      </c>
      <c r="AK28" s="5">
        <v>0</v>
      </c>
      <c r="AL28" s="6">
        <v>0.27694947697023525</v>
      </c>
      <c r="AM28" s="5">
        <v>0</v>
      </c>
      <c r="AN28" s="6">
        <v>0</v>
      </c>
      <c r="AO28" s="14">
        <v>0</v>
      </c>
      <c r="AP28" s="22">
        <f t="shared" si="0"/>
        <v>27.694989257146801</v>
      </c>
    </row>
    <row r="29" spans="1:42" ht="25.5">
      <c r="A29" s="23" t="s">
        <v>96</v>
      </c>
      <c r="B29" s="24" t="s">
        <v>21</v>
      </c>
      <c r="C29" s="24" t="s">
        <v>2</v>
      </c>
      <c r="D29" s="24" t="s">
        <v>3</v>
      </c>
      <c r="E29" s="24" t="s">
        <v>4</v>
      </c>
      <c r="F29" s="24" t="s">
        <v>4</v>
      </c>
      <c r="G29" s="24"/>
      <c r="H29" s="24"/>
      <c r="I29" s="24"/>
      <c r="J29" s="24"/>
      <c r="K29" s="24"/>
      <c r="L29" s="24"/>
      <c r="M29" s="25">
        <v>0</v>
      </c>
      <c r="N29" s="25">
        <v>401718.3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f>AF30+AF32+AF34+AF41+AF43</f>
        <v>210408.76629999996</v>
      </c>
      <c r="AG29" s="25">
        <v>0</v>
      </c>
      <c r="AH29" s="25">
        <v>0</v>
      </c>
      <c r="AI29" s="25">
        <v>210408.84108000001</v>
      </c>
      <c r="AJ29" s="25">
        <v>-210408.84108000001</v>
      </c>
      <c r="AK29" s="25">
        <v>0</v>
      </c>
      <c r="AL29" s="26">
        <v>0.52377210866420576</v>
      </c>
      <c r="AM29" s="25">
        <v>0</v>
      </c>
      <c r="AN29" s="26">
        <v>0</v>
      </c>
      <c r="AO29" s="27">
        <v>0</v>
      </c>
      <c r="AP29" s="28">
        <f t="shared" si="0"/>
        <v>52.377192251386099</v>
      </c>
    </row>
    <row r="30" spans="1:42" outlineLevel="1">
      <c r="A30" s="11" t="s">
        <v>57</v>
      </c>
      <c r="B30" s="12" t="s">
        <v>21</v>
      </c>
      <c r="C30" s="12" t="s">
        <v>5</v>
      </c>
      <c r="D30" s="12" t="s">
        <v>3</v>
      </c>
      <c r="E30" s="12" t="s">
        <v>4</v>
      </c>
      <c r="F30" s="12" t="s">
        <v>4</v>
      </c>
      <c r="G30" s="12"/>
      <c r="H30" s="12"/>
      <c r="I30" s="12"/>
      <c r="J30" s="12"/>
      <c r="K30" s="12"/>
      <c r="L30" s="12"/>
      <c r="M30" s="13">
        <v>0</v>
      </c>
      <c r="N30" s="13">
        <v>2962.9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1555.4</v>
      </c>
      <c r="AG30" s="5">
        <v>0</v>
      </c>
      <c r="AH30" s="5">
        <v>0</v>
      </c>
      <c r="AI30" s="5">
        <v>1555.48767</v>
      </c>
      <c r="AJ30" s="5">
        <v>-1555.48767</v>
      </c>
      <c r="AK30" s="5">
        <v>0</v>
      </c>
      <c r="AL30" s="6">
        <v>0.52498824462519833</v>
      </c>
      <c r="AM30" s="5">
        <v>0</v>
      </c>
      <c r="AN30" s="6">
        <v>0</v>
      </c>
      <c r="AO30" s="14">
        <v>0</v>
      </c>
      <c r="AP30" s="22">
        <f t="shared" si="0"/>
        <v>52.495865537142663</v>
      </c>
    </row>
    <row r="31" spans="1:42" ht="39.75" customHeight="1" outlineLevel="2">
      <c r="A31" s="11" t="s">
        <v>59</v>
      </c>
      <c r="B31" s="12" t="s">
        <v>21</v>
      </c>
      <c r="C31" s="12" t="s">
        <v>6</v>
      </c>
      <c r="D31" s="12" t="s">
        <v>3</v>
      </c>
      <c r="E31" s="12" t="s">
        <v>4</v>
      </c>
      <c r="F31" s="12" t="s">
        <v>4</v>
      </c>
      <c r="G31" s="12"/>
      <c r="H31" s="12"/>
      <c r="I31" s="12"/>
      <c r="J31" s="12"/>
      <c r="K31" s="12"/>
      <c r="L31" s="12"/>
      <c r="M31" s="13">
        <v>0</v>
      </c>
      <c r="N31" s="13">
        <v>2962.9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1555.4</v>
      </c>
      <c r="AG31" s="5">
        <v>0</v>
      </c>
      <c r="AH31" s="5">
        <v>0</v>
      </c>
      <c r="AI31" s="5">
        <v>1555.48767</v>
      </c>
      <c r="AJ31" s="5">
        <v>-1555.48767</v>
      </c>
      <c r="AK31" s="5">
        <v>0</v>
      </c>
      <c r="AL31" s="6">
        <v>0.52498824462519833</v>
      </c>
      <c r="AM31" s="5">
        <v>0</v>
      </c>
      <c r="AN31" s="6">
        <v>0</v>
      </c>
      <c r="AO31" s="14">
        <v>0</v>
      </c>
      <c r="AP31" s="22">
        <f t="shared" si="0"/>
        <v>52.495865537142663</v>
      </c>
    </row>
    <row r="32" spans="1:42" outlineLevel="1">
      <c r="A32" s="11" t="s">
        <v>68</v>
      </c>
      <c r="B32" s="12" t="s">
        <v>21</v>
      </c>
      <c r="C32" s="12" t="s">
        <v>8</v>
      </c>
      <c r="D32" s="12" t="s">
        <v>3</v>
      </c>
      <c r="E32" s="12" t="s">
        <v>4</v>
      </c>
      <c r="F32" s="12" t="s">
        <v>4</v>
      </c>
      <c r="G32" s="12"/>
      <c r="H32" s="12"/>
      <c r="I32" s="12"/>
      <c r="J32" s="12"/>
      <c r="K32" s="12"/>
      <c r="L32" s="12"/>
      <c r="M32" s="13">
        <v>0</v>
      </c>
      <c r="N32" s="13">
        <v>120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6">
        <v>0</v>
      </c>
      <c r="AM32" s="5">
        <v>0</v>
      </c>
      <c r="AN32" s="6">
        <v>0</v>
      </c>
      <c r="AO32" s="14">
        <v>0</v>
      </c>
      <c r="AP32" s="22">
        <f t="shared" si="0"/>
        <v>0</v>
      </c>
    </row>
    <row r="33" spans="1:42" outlineLevel="2">
      <c r="A33" s="11" t="s">
        <v>69</v>
      </c>
      <c r="B33" s="12" t="s">
        <v>21</v>
      </c>
      <c r="C33" s="12" t="s">
        <v>22</v>
      </c>
      <c r="D33" s="12" t="s">
        <v>3</v>
      </c>
      <c r="E33" s="12" t="s">
        <v>4</v>
      </c>
      <c r="F33" s="12" t="s">
        <v>4</v>
      </c>
      <c r="G33" s="12"/>
      <c r="H33" s="12"/>
      <c r="I33" s="12"/>
      <c r="J33" s="12"/>
      <c r="K33" s="12"/>
      <c r="L33" s="12"/>
      <c r="M33" s="13">
        <v>0</v>
      </c>
      <c r="N33" s="13">
        <v>120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6">
        <v>0</v>
      </c>
      <c r="AM33" s="5">
        <v>0</v>
      </c>
      <c r="AN33" s="6">
        <v>0</v>
      </c>
      <c r="AO33" s="14">
        <v>0</v>
      </c>
      <c r="AP33" s="22">
        <f t="shared" si="0"/>
        <v>0</v>
      </c>
    </row>
    <row r="34" spans="1:42" outlineLevel="1">
      <c r="A34" s="11" t="s">
        <v>80</v>
      </c>
      <c r="B34" s="12" t="s">
        <v>21</v>
      </c>
      <c r="C34" s="12" t="s">
        <v>10</v>
      </c>
      <c r="D34" s="12" t="s">
        <v>3</v>
      </c>
      <c r="E34" s="12" t="s">
        <v>4</v>
      </c>
      <c r="F34" s="12" t="s">
        <v>4</v>
      </c>
      <c r="G34" s="12"/>
      <c r="H34" s="12"/>
      <c r="I34" s="12"/>
      <c r="J34" s="12"/>
      <c r="K34" s="12"/>
      <c r="L34" s="12"/>
      <c r="M34" s="13">
        <v>0</v>
      </c>
      <c r="N34" s="13">
        <f>N35+N36+N37+N38+N39+N40</f>
        <v>396910.39999999997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f>AF35+AF36+AF37+AF38+AF39+AF40</f>
        <v>207999.09999999998</v>
      </c>
      <c r="AG34" s="5">
        <v>0</v>
      </c>
      <c r="AH34" s="5">
        <v>0</v>
      </c>
      <c r="AI34" s="5">
        <v>207999.13711000001</v>
      </c>
      <c r="AJ34" s="5">
        <v>-207999.13711000001</v>
      </c>
      <c r="AK34" s="5">
        <v>0</v>
      </c>
      <c r="AL34" s="6">
        <v>0.52404557076357783</v>
      </c>
      <c r="AM34" s="5">
        <v>0</v>
      </c>
      <c r="AN34" s="6">
        <v>0</v>
      </c>
      <c r="AO34" s="14">
        <v>0</v>
      </c>
      <c r="AP34" s="22">
        <f t="shared" si="0"/>
        <v>52.404547726640573</v>
      </c>
    </row>
    <row r="35" spans="1:42" outlineLevel="2">
      <c r="A35" s="11" t="s">
        <v>81</v>
      </c>
      <c r="B35" s="12" t="s">
        <v>21</v>
      </c>
      <c r="C35" s="12" t="s">
        <v>23</v>
      </c>
      <c r="D35" s="12" t="s">
        <v>3</v>
      </c>
      <c r="E35" s="12" t="s">
        <v>4</v>
      </c>
      <c r="F35" s="12" t="s">
        <v>4</v>
      </c>
      <c r="G35" s="12"/>
      <c r="H35" s="12"/>
      <c r="I35" s="12"/>
      <c r="J35" s="12"/>
      <c r="K35" s="12"/>
      <c r="L35" s="12"/>
      <c r="M35" s="13">
        <v>0</v>
      </c>
      <c r="N35" s="13">
        <v>199535.9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102056.3</v>
      </c>
      <c r="AG35" s="5">
        <v>0</v>
      </c>
      <c r="AH35" s="5">
        <v>0</v>
      </c>
      <c r="AI35" s="5">
        <v>102056.37861</v>
      </c>
      <c r="AJ35" s="5">
        <v>-102056.37861</v>
      </c>
      <c r="AK35" s="5">
        <v>0</v>
      </c>
      <c r="AL35" s="6">
        <v>0.5114687562989918</v>
      </c>
      <c r="AM35" s="5">
        <v>0</v>
      </c>
      <c r="AN35" s="6">
        <v>0</v>
      </c>
      <c r="AO35" s="14">
        <v>0</v>
      </c>
      <c r="AP35" s="22">
        <f t="shared" si="0"/>
        <v>51.146836233479796</v>
      </c>
    </row>
    <row r="36" spans="1:42" outlineLevel="2">
      <c r="A36" s="11" t="s">
        <v>82</v>
      </c>
      <c r="B36" s="12" t="s">
        <v>21</v>
      </c>
      <c r="C36" s="12" t="s">
        <v>24</v>
      </c>
      <c r="D36" s="12" t="s">
        <v>3</v>
      </c>
      <c r="E36" s="12" t="s">
        <v>4</v>
      </c>
      <c r="F36" s="12" t="s">
        <v>4</v>
      </c>
      <c r="G36" s="12"/>
      <c r="H36" s="12"/>
      <c r="I36" s="12"/>
      <c r="J36" s="12"/>
      <c r="K36" s="12"/>
      <c r="L36" s="12"/>
      <c r="M36" s="13">
        <v>0</v>
      </c>
      <c r="N36" s="13">
        <v>151032.6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82921.5</v>
      </c>
      <c r="AG36" s="5">
        <v>0</v>
      </c>
      <c r="AH36" s="5">
        <v>0</v>
      </c>
      <c r="AI36" s="5">
        <v>82921.500169999999</v>
      </c>
      <c r="AJ36" s="5">
        <v>-82921.500169999999</v>
      </c>
      <c r="AK36" s="5">
        <v>0</v>
      </c>
      <c r="AL36" s="6">
        <v>0.54903047534108529</v>
      </c>
      <c r="AM36" s="5">
        <v>0</v>
      </c>
      <c r="AN36" s="6">
        <v>0</v>
      </c>
      <c r="AO36" s="14">
        <v>0</v>
      </c>
      <c r="AP36" s="22">
        <f t="shared" si="0"/>
        <v>54.903047421550042</v>
      </c>
    </row>
    <row r="37" spans="1:42" outlineLevel="2">
      <c r="A37" s="11" t="s">
        <v>83</v>
      </c>
      <c r="B37" s="12" t="s">
        <v>21</v>
      </c>
      <c r="C37" s="12" t="s">
        <v>11</v>
      </c>
      <c r="D37" s="12" t="s">
        <v>3</v>
      </c>
      <c r="E37" s="12" t="s">
        <v>4</v>
      </c>
      <c r="F37" s="12" t="s">
        <v>4</v>
      </c>
      <c r="G37" s="12"/>
      <c r="H37" s="12"/>
      <c r="I37" s="12"/>
      <c r="J37" s="12"/>
      <c r="K37" s="12"/>
      <c r="L37" s="12"/>
      <c r="M37" s="13">
        <v>0</v>
      </c>
      <c r="N37" s="13">
        <v>27924.3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14895.3</v>
      </c>
      <c r="AG37" s="5">
        <v>0</v>
      </c>
      <c r="AH37" s="5">
        <v>0</v>
      </c>
      <c r="AI37" s="5">
        <v>14895.254660000001</v>
      </c>
      <c r="AJ37" s="5">
        <v>-14895.254660000001</v>
      </c>
      <c r="AK37" s="5">
        <v>0</v>
      </c>
      <c r="AL37" s="6">
        <v>0.53341550764029899</v>
      </c>
      <c r="AM37" s="5">
        <v>0</v>
      </c>
      <c r="AN37" s="6">
        <v>0</v>
      </c>
      <c r="AO37" s="14">
        <v>0</v>
      </c>
      <c r="AP37" s="22">
        <f t="shared" si="0"/>
        <v>53.341713131573577</v>
      </c>
    </row>
    <row r="38" spans="1:42" ht="25.5" outlineLevel="2">
      <c r="A38" s="11" t="s">
        <v>84</v>
      </c>
      <c r="B38" s="12" t="s">
        <v>21</v>
      </c>
      <c r="C38" s="12" t="s">
        <v>25</v>
      </c>
      <c r="D38" s="12" t="s">
        <v>3</v>
      </c>
      <c r="E38" s="12" t="s">
        <v>4</v>
      </c>
      <c r="F38" s="12" t="s">
        <v>4</v>
      </c>
      <c r="G38" s="12"/>
      <c r="H38" s="12"/>
      <c r="I38" s="12"/>
      <c r="J38" s="12"/>
      <c r="K38" s="12"/>
      <c r="L38" s="12"/>
      <c r="M38" s="13">
        <v>0</v>
      </c>
      <c r="N38" s="13">
        <v>1.5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1.5</v>
      </c>
      <c r="AG38" s="5">
        <v>0</v>
      </c>
      <c r="AH38" s="5">
        <v>0</v>
      </c>
      <c r="AI38" s="5">
        <v>1.5</v>
      </c>
      <c r="AJ38" s="5">
        <v>-1.5</v>
      </c>
      <c r="AK38" s="5">
        <v>0</v>
      </c>
      <c r="AL38" s="6">
        <v>1</v>
      </c>
      <c r="AM38" s="5">
        <v>0</v>
      </c>
      <c r="AN38" s="6">
        <v>0</v>
      </c>
      <c r="AO38" s="14">
        <v>0</v>
      </c>
      <c r="AP38" s="22">
        <f t="shared" si="0"/>
        <v>100</v>
      </c>
    </row>
    <row r="39" spans="1:42" outlineLevel="2">
      <c r="A39" s="11" t="s">
        <v>85</v>
      </c>
      <c r="B39" s="12" t="s">
        <v>21</v>
      </c>
      <c r="C39" s="12" t="s">
        <v>12</v>
      </c>
      <c r="D39" s="12" t="s">
        <v>3</v>
      </c>
      <c r="E39" s="12" t="s">
        <v>4</v>
      </c>
      <c r="F39" s="12" t="s">
        <v>4</v>
      </c>
      <c r="G39" s="12"/>
      <c r="H39" s="12"/>
      <c r="I39" s="12"/>
      <c r="J39" s="12"/>
      <c r="K39" s="12"/>
      <c r="L39" s="12"/>
      <c r="M39" s="13">
        <v>0</v>
      </c>
      <c r="N39" s="13">
        <v>1494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24.5</v>
      </c>
      <c r="AG39" s="5">
        <v>0</v>
      </c>
      <c r="AH39" s="5">
        <v>0</v>
      </c>
      <c r="AI39" s="5">
        <v>24.549050000000001</v>
      </c>
      <c r="AJ39" s="5">
        <v>-24.549050000000001</v>
      </c>
      <c r="AK39" s="5">
        <v>0</v>
      </c>
      <c r="AL39" s="6">
        <v>1.6431760374832665E-2</v>
      </c>
      <c r="AM39" s="5">
        <v>0</v>
      </c>
      <c r="AN39" s="6">
        <v>0</v>
      </c>
      <c r="AO39" s="14">
        <v>0</v>
      </c>
      <c r="AP39" s="22">
        <f t="shared" si="0"/>
        <v>1.6398929049531459</v>
      </c>
    </row>
    <row r="40" spans="1:42" outlineLevel="2">
      <c r="A40" s="11" t="s">
        <v>86</v>
      </c>
      <c r="B40" s="12" t="s">
        <v>21</v>
      </c>
      <c r="C40" s="12" t="s">
        <v>26</v>
      </c>
      <c r="D40" s="12" t="s">
        <v>3</v>
      </c>
      <c r="E40" s="12" t="s">
        <v>4</v>
      </c>
      <c r="F40" s="12" t="s">
        <v>4</v>
      </c>
      <c r="G40" s="12"/>
      <c r="H40" s="12"/>
      <c r="I40" s="12"/>
      <c r="J40" s="12"/>
      <c r="K40" s="12"/>
      <c r="L40" s="12"/>
      <c r="M40" s="13">
        <v>0</v>
      </c>
      <c r="N40" s="13">
        <v>16922.099999999999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8100</v>
      </c>
      <c r="AG40" s="5">
        <v>0</v>
      </c>
      <c r="AH40" s="5">
        <v>0</v>
      </c>
      <c r="AI40" s="5">
        <v>8099.9546200000004</v>
      </c>
      <c r="AJ40" s="5">
        <v>-8099.9546200000004</v>
      </c>
      <c r="AK40" s="5">
        <v>0</v>
      </c>
      <c r="AL40" s="6">
        <v>0.47866131390312078</v>
      </c>
      <c r="AM40" s="5">
        <v>0</v>
      </c>
      <c r="AN40" s="6">
        <v>0</v>
      </c>
      <c r="AO40" s="14">
        <v>0</v>
      </c>
      <c r="AP40" s="22">
        <f t="shared" si="0"/>
        <v>47.866399560338259</v>
      </c>
    </row>
    <row r="41" spans="1:42" outlineLevel="1">
      <c r="A41" s="11" t="s">
        <v>89</v>
      </c>
      <c r="B41" s="12" t="s">
        <v>21</v>
      </c>
      <c r="C41" s="12" t="s">
        <v>15</v>
      </c>
      <c r="D41" s="12" t="s">
        <v>3</v>
      </c>
      <c r="E41" s="12" t="s">
        <v>4</v>
      </c>
      <c r="F41" s="12" t="s">
        <v>4</v>
      </c>
      <c r="G41" s="12"/>
      <c r="H41" s="12"/>
      <c r="I41" s="12"/>
      <c r="J41" s="12"/>
      <c r="K41" s="12"/>
      <c r="L41" s="12"/>
      <c r="M41" s="13">
        <v>0</v>
      </c>
      <c r="N41" s="13">
        <v>1572.1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701.36630000000002</v>
      </c>
      <c r="AG41" s="5">
        <v>0</v>
      </c>
      <c r="AH41" s="5">
        <v>0</v>
      </c>
      <c r="AI41" s="5">
        <v>701.36630000000002</v>
      </c>
      <c r="AJ41" s="5">
        <v>-701.36630000000002</v>
      </c>
      <c r="AK41" s="5">
        <v>0</v>
      </c>
      <c r="AL41" s="6">
        <v>0.4461333884612938</v>
      </c>
      <c r="AM41" s="5">
        <v>0</v>
      </c>
      <c r="AN41" s="6">
        <v>0</v>
      </c>
      <c r="AO41" s="14">
        <v>0</v>
      </c>
      <c r="AP41" s="22">
        <f t="shared" si="0"/>
        <v>44.613338846129388</v>
      </c>
    </row>
    <row r="42" spans="1:42" outlineLevel="2">
      <c r="A42" s="11" t="s">
        <v>92</v>
      </c>
      <c r="B42" s="12" t="s">
        <v>21</v>
      </c>
      <c r="C42" s="12" t="s">
        <v>17</v>
      </c>
      <c r="D42" s="12" t="s">
        <v>3</v>
      </c>
      <c r="E42" s="12" t="s">
        <v>4</v>
      </c>
      <c r="F42" s="12" t="s">
        <v>4</v>
      </c>
      <c r="G42" s="12"/>
      <c r="H42" s="12"/>
      <c r="I42" s="12"/>
      <c r="J42" s="12"/>
      <c r="K42" s="12"/>
      <c r="L42" s="12"/>
      <c r="M42" s="13">
        <v>0</v>
      </c>
      <c r="N42" s="13">
        <v>1572.1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701.36630000000002</v>
      </c>
      <c r="AG42" s="5">
        <v>0</v>
      </c>
      <c r="AH42" s="5">
        <v>0</v>
      </c>
      <c r="AI42" s="5">
        <v>701.36630000000002</v>
      </c>
      <c r="AJ42" s="5">
        <v>-701.36630000000002</v>
      </c>
      <c r="AK42" s="5">
        <v>0</v>
      </c>
      <c r="AL42" s="6">
        <v>0.4461333884612938</v>
      </c>
      <c r="AM42" s="5">
        <v>0</v>
      </c>
      <c r="AN42" s="6">
        <v>0</v>
      </c>
      <c r="AO42" s="14">
        <v>0</v>
      </c>
      <c r="AP42" s="22">
        <f t="shared" si="0"/>
        <v>44.613338846129388</v>
      </c>
    </row>
    <row r="43" spans="1:42" outlineLevel="1">
      <c r="A43" s="11" t="s">
        <v>93</v>
      </c>
      <c r="B43" s="12" t="s">
        <v>21</v>
      </c>
      <c r="C43" s="12" t="s">
        <v>18</v>
      </c>
      <c r="D43" s="12" t="s">
        <v>3</v>
      </c>
      <c r="E43" s="12" t="s">
        <v>4</v>
      </c>
      <c r="F43" s="12" t="s">
        <v>4</v>
      </c>
      <c r="G43" s="12"/>
      <c r="H43" s="12"/>
      <c r="I43" s="12"/>
      <c r="J43" s="12"/>
      <c r="K43" s="12"/>
      <c r="L43" s="12"/>
      <c r="M43" s="13">
        <v>0</v>
      </c>
      <c r="N43" s="13">
        <v>152.9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152.9</v>
      </c>
      <c r="AG43" s="5">
        <v>0</v>
      </c>
      <c r="AH43" s="5">
        <v>0</v>
      </c>
      <c r="AI43" s="5">
        <v>152.85</v>
      </c>
      <c r="AJ43" s="5">
        <v>-152.85</v>
      </c>
      <c r="AK43" s="5">
        <v>0</v>
      </c>
      <c r="AL43" s="6">
        <v>0.99967298888162193</v>
      </c>
      <c r="AM43" s="5">
        <v>0</v>
      </c>
      <c r="AN43" s="6">
        <v>0</v>
      </c>
      <c r="AO43" s="14">
        <v>0</v>
      </c>
      <c r="AP43" s="22">
        <f t="shared" si="0"/>
        <v>100</v>
      </c>
    </row>
    <row r="44" spans="1:42" outlineLevel="2">
      <c r="A44" s="11" t="s">
        <v>94</v>
      </c>
      <c r="B44" s="12" t="s">
        <v>21</v>
      </c>
      <c r="C44" s="12" t="s">
        <v>19</v>
      </c>
      <c r="D44" s="12" t="s">
        <v>3</v>
      </c>
      <c r="E44" s="12" t="s">
        <v>4</v>
      </c>
      <c r="F44" s="12" t="s">
        <v>4</v>
      </c>
      <c r="G44" s="12"/>
      <c r="H44" s="12"/>
      <c r="I44" s="12"/>
      <c r="J44" s="12"/>
      <c r="K44" s="12"/>
      <c r="L44" s="12"/>
      <c r="M44" s="13">
        <v>0</v>
      </c>
      <c r="N44" s="13">
        <v>152.9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152.85</v>
      </c>
      <c r="AG44" s="5">
        <v>0</v>
      </c>
      <c r="AH44" s="5">
        <v>0</v>
      </c>
      <c r="AI44" s="5">
        <v>152.85</v>
      </c>
      <c r="AJ44" s="5">
        <v>-152.85</v>
      </c>
      <c r="AK44" s="5">
        <v>0</v>
      </c>
      <c r="AL44" s="6">
        <v>0.99967298888162193</v>
      </c>
      <c r="AM44" s="5">
        <v>0</v>
      </c>
      <c r="AN44" s="6">
        <v>0</v>
      </c>
      <c r="AO44" s="14">
        <v>0</v>
      </c>
      <c r="AP44" s="22">
        <f t="shared" si="0"/>
        <v>99.96729888816219</v>
      </c>
    </row>
    <row r="45" spans="1:42" ht="25.5">
      <c r="A45" s="23" t="s">
        <v>97</v>
      </c>
      <c r="B45" s="24" t="s">
        <v>27</v>
      </c>
      <c r="C45" s="24" t="s">
        <v>2</v>
      </c>
      <c r="D45" s="24" t="s">
        <v>3</v>
      </c>
      <c r="E45" s="24" t="s">
        <v>4</v>
      </c>
      <c r="F45" s="24" t="s">
        <v>4</v>
      </c>
      <c r="G45" s="24"/>
      <c r="H45" s="24"/>
      <c r="I45" s="24"/>
      <c r="J45" s="24"/>
      <c r="K45" s="24"/>
      <c r="L45" s="24"/>
      <c r="M45" s="25">
        <v>0</v>
      </c>
      <c r="N45" s="25">
        <f>N46+N48</f>
        <v>17238.2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f>AF46+AF48</f>
        <v>7933.7</v>
      </c>
      <c r="AG45" s="25">
        <v>0</v>
      </c>
      <c r="AH45" s="25">
        <v>0</v>
      </c>
      <c r="AI45" s="25">
        <v>7933.6538799999998</v>
      </c>
      <c r="AJ45" s="25">
        <v>-7933.6538799999998</v>
      </c>
      <c r="AK45" s="25">
        <v>0</v>
      </c>
      <c r="AL45" s="26">
        <v>0.46023679270457474</v>
      </c>
      <c r="AM45" s="25">
        <v>0</v>
      </c>
      <c r="AN45" s="26">
        <v>0</v>
      </c>
      <c r="AO45" s="27">
        <v>0</v>
      </c>
      <c r="AP45" s="28">
        <f t="shared" si="0"/>
        <v>46.023946815792826</v>
      </c>
    </row>
    <row r="46" spans="1:42" outlineLevel="1">
      <c r="A46" s="11" t="s">
        <v>57</v>
      </c>
      <c r="B46" s="12" t="s">
        <v>27</v>
      </c>
      <c r="C46" s="12" t="s">
        <v>5</v>
      </c>
      <c r="D46" s="12" t="s">
        <v>3</v>
      </c>
      <c r="E46" s="12" t="s">
        <v>4</v>
      </c>
      <c r="F46" s="12" t="s">
        <v>4</v>
      </c>
      <c r="G46" s="12"/>
      <c r="H46" s="12"/>
      <c r="I46" s="12"/>
      <c r="J46" s="12"/>
      <c r="K46" s="12"/>
      <c r="L46" s="12"/>
      <c r="M46" s="13">
        <v>0</v>
      </c>
      <c r="N46" s="13">
        <v>6838.2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3911.7</v>
      </c>
      <c r="AG46" s="5">
        <v>0</v>
      </c>
      <c r="AH46" s="5">
        <v>0</v>
      </c>
      <c r="AI46" s="5">
        <v>3911.6781799999999</v>
      </c>
      <c r="AJ46" s="5">
        <v>-3911.6781799999999</v>
      </c>
      <c r="AK46" s="5">
        <v>0</v>
      </c>
      <c r="AL46" s="6">
        <v>0.57203330993536305</v>
      </c>
      <c r="AM46" s="5">
        <v>0</v>
      </c>
      <c r="AN46" s="6">
        <v>0</v>
      </c>
      <c r="AO46" s="14">
        <v>0</v>
      </c>
      <c r="AP46" s="22">
        <f t="shared" si="0"/>
        <v>57.203650083355271</v>
      </c>
    </row>
    <row r="47" spans="1:42" ht="39.75" customHeight="1" outlineLevel="2">
      <c r="A47" s="11" t="s">
        <v>59</v>
      </c>
      <c r="B47" s="12" t="s">
        <v>27</v>
      </c>
      <c r="C47" s="12" t="s">
        <v>6</v>
      </c>
      <c r="D47" s="12" t="s">
        <v>3</v>
      </c>
      <c r="E47" s="12" t="s">
        <v>4</v>
      </c>
      <c r="F47" s="12" t="s">
        <v>4</v>
      </c>
      <c r="G47" s="12"/>
      <c r="H47" s="12"/>
      <c r="I47" s="12"/>
      <c r="J47" s="12"/>
      <c r="K47" s="12"/>
      <c r="L47" s="12"/>
      <c r="M47" s="13">
        <v>0</v>
      </c>
      <c r="N47" s="13">
        <v>6838.2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3911.7</v>
      </c>
      <c r="AG47" s="5">
        <v>0</v>
      </c>
      <c r="AH47" s="5">
        <v>0</v>
      </c>
      <c r="AI47" s="5">
        <v>3911.6781799999999</v>
      </c>
      <c r="AJ47" s="5">
        <v>-3911.6781799999999</v>
      </c>
      <c r="AK47" s="5">
        <v>0</v>
      </c>
      <c r="AL47" s="6">
        <v>0.57203330993536305</v>
      </c>
      <c r="AM47" s="5">
        <v>0</v>
      </c>
      <c r="AN47" s="6">
        <v>0</v>
      </c>
      <c r="AO47" s="14">
        <v>0</v>
      </c>
      <c r="AP47" s="22">
        <f t="shared" si="0"/>
        <v>57.203650083355271</v>
      </c>
    </row>
    <row r="48" spans="1:42" ht="25.5" outlineLevel="1">
      <c r="A48" s="11" t="s">
        <v>111</v>
      </c>
      <c r="B48" s="12" t="s">
        <v>27</v>
      </c>
      <c r="C48" s="12" t="s">
        <v>28</v>
      </c>
      <c r="D48" s="12" t="s">
        <v>3</v>
      </c>
      <c r="E48" s="12" t="s">
        <v>4</v>
      </c>
      <c r="F48" s="12" t="s">
        <v>4</v>
      </c>
      <c r="G48" s="12"/>
      <c r="H48" s="12"/>
      <c r="I48" s="12"/>
      <c r="J48" s="12"/>
      <c r="K48" s="12"/>
      <c r="L48" s="12"/>
      <c r="M48" s="13">
        <v>0</v>
      </c>
      <c r="N48" s="13">
        <v>10400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4022</v>
      </c>
      <c r="AG48" s="5">
        <v>0</v>
      </c>
      <c r="AH48" s="5">
        <v>0</v>
      </c>
      <c r="AI48" s="5">
        <v>4021.9757</v>
      </c>
      <c r="AJ48" s="5">
        <v>-4021.9757</v>
      </c>
      <c r="AK48" s="5">
        <v>0</v>
      </c>
      <c r="AL48" s="6">
        <v>0.38672843269230767</v>
      </c>
      <c r="AM48" s="5">
        <v>0</v>
      </c>
      <c r="AN48" s="6">
        <v>0</v>
      </c>
      <c r="AO48" s="14">
        <v>0</v>
      </c>
      <c r="AP48" s="22">
        <f t="shared" si="0"/>
        <v>38.67307692307692</v>
      </c>
    </row>
    <row r="49" spans="1:42" ht="25.5" outlineLevel="2">
      <c r="A49" s="11" t="s">
        <v>112</v>
      </c>
      <c r="B49" s="12" t="s">
        <v>27</v>
      </c>
      <c r="C49" s="12" t="s">
        <v>29</v>
      </c>
      <c r="D49" s="12" t="s">
        <v>3</v>
      </c>
      <c r="E49" s="12" t="s">
        <v>4</v>
      </c>
      <c r="F49" s="12" t="s">
        <v>4</v>
      </c>
      <c r="G49" s="12"/>
      <c r="H49" s="12"/>
      <c r="I49" s="12"/>
      <c r="J49" s="12"/>
      <c r="K49" s="12"/>
      <c r="L49" s="12"/>
      <c r="M49" s="13">
        <v>0</v>
      </c>
      <c r="N49" s="13">
        <v>10400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4022</v>
      </c>
      <c r="AG49" s="5">
        <v>0</v>
      </c>
      <c r="AH49" s="5">
        <v>0</v>
      </c>
      <c r="AI49" s="5">
        <v>4021.9757</v>
      </c>
      <c r="AJ49" s="5">
        <v>-4021.9757</v>
      </c>
      <c r="AK49" s="5">
        <v>0</v>
      </c>
      <c r="AL49" s="6">
        <v>0.38672843269230767</v>
      </c>
      <c r="AM49" s="5">
        <v>0</v>
      </c>
      <c r="AN49" s="6">
        <v>0</v>
      </c>
      <c r="AO49" s="14">
        <v>0</v>
      </c>
      <c r="AP49" s="22">
        <f t="shared" si="0"/>
        <v>38.67307692307692</v>
      </c>
    </row>
    <row r="50" spans="1:42" ht="25.5">
      <c r="A50" s="23" t="s">
        <v>98</v>
      </c>
      <c r="B50" s="24" t="s">
        <v>30</v>
      </c>
      <c r="C50" s="24" t="s">
        <v>2</v>
      </c>
      <c r="D50" s="24" t="s">
        <v>3</v>
      </c>
      <c r="E50" s="24" t="s">
        <v>4</v>
      </c>
      <c r="F50" s="24" t="s">
        <v>4</v>
      </c>
      <c r="G50" s="24"/>
      <c r="H50" s="24"/>
      <c r="I50" s="24"/>
      <c r="J50" s="24"/>
      <c r="K50" s="24"/>
      <c r="L50" s="24"/>
      <c r="M50" s="25">
        <v>0</v>
      </c>
      <c r="N50" s="25">
        <f>N51+N54+N56</f>
        <v>8614.9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f>AF51+AF54+AF56</f>
        <v>4156</v>
      </c>
      <c r="AG50" s="25">
        <v>0</v>
      </c>
      <c r="AH50" s="25">
        <v>0</v>
      </c>
      <c r="AI50" s="25">
        <v>4156.0145899999998</v>
      </c>
      <c r="AJ50" s="25">
        <v>-4156.0145899999998</v>
      </c>
      <c r="AK50" s="25">
        <v>0</v>
      </c>
      <c r="AL50" s="26">
        <v>0.48242168684488501</v>
      </c>
      <c r="AM50" s="25">
        <v>0</v>
      </c>
      <c r="AN50" s="26">
        <v>0</v>
      </c>
      <c r="AO50" s="27">
        <v>0</v>
      </c>
      <c r="AP50" s="28">
        <f t="shared" si="0"/>
        <v>48.241999326747845</v>
      </c>
    </row>
    <row r="51" spans="1:42" outlineLevel="1">
      <c r="A51" s="11" t="s">
        <v>57</v>
      </c>
      <c r="B51" s="12" t="s">
        <v>30</v>
      </c>
      <c r="C51" s="12" t="s">
        <v>5</v>
      </c>
      <c r="D51" s="12" t="s">
        <v>3</v>
      </c>
      <c r="E51" s="12" t="s">
        <v>4</v>
      </c>
      <c r="F51" s="12" t="s">
        <v>4</v>
      </c>
      <c r="G51" s="12"/>
      <c r="H51" s="12"/>
      <c r="I51" s="12"/>
      <c r="J51" s="12"/>
      <c r="K51" s="12"/>
      <c r="L51" s="12"/>
      <c r="M51" s="13">
        <v>0</v>
      </c>
      <c r="N51" s="13">
        <v>6456.9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f>AF52+AF53</f>
        <v>3756</v>
      </c>
      <c r="AG51" s="5">
        <v>0</v>
      </c>
      <c r="AH51" s="5">
        <v>0</v>
      </c>
      <c r="AI51" s="5">
        <v>3756.0145900000002</v>
      </c>
      <c r="AJ51" s="5">
        <v>-3756.0145900000002</v>
      </c>
      <c r="AK51" s="5">
        <v>0</v>
      </c>
      <c r="AL51" s="6">
        <v>0.58170555374870292</v>
      </c>
      <c r="AM51" s="5">
        <v>0</v>
      </c>
      <c r="AN51" s="6">
        <v>0</v>
      </c>
      <c r="AO51" s="14">
        <v>0</v>
      </c>
      <c r="AP51" s="22">
        <f t="shared" si="0"/>
        <v>58.170329415044378</v>
      </c>
    </row>
    <row r="52" spans="1:42" ht="39.75" customHeight="1" outlineLevel="2">
      <c r="A52" s="11" t="s">
        <v>59</v>
      </c>
      <c r="B52" s="12" t="s">
        <v>30</v>
      </c>
      <c r="C52" s="12" t="s">
        <v>6</v>
      </c>
      <c r="D52" s="12" t="s">
        <v>3</v>
      </c>
      <c r="E52" s="12" t="s">
        <v>4</v>
      </c>
      <c r="F52" s="12" t="s">
        <v>4</v>
      </c>
      <c r="G52" s="12"/>
      <c r="H52" s="12"/>
      <c r="I52" s="12"/>
      <c r="J52" s="12"/>
      <c r="K52" s="12"/>
      <c r="L52" s="12"/>
      <c r="M52" s="13">
        <v>0</v>
      </c>
      <c r="N52" s="13">
        <v>2013.8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1193.0999999999999</v>
      </c>
      <c r="AG52" s="5">
        <v>0</v>
      </c>
      <c r="AH52" s="5">
        <v>0</v>
      </c>
      <c r="AI52" s="5">
        <v>1193.09654</v>
      </c>
      <c r="AJ52" s="5">
        <v>-1193.09654</v>
      </c>
      <c r="AK52" s="5">
        <v>0</v>
      </c>
      <c r="AL52" s="6">
        <v>0.59246029397159594</v>
      </c>
      <c r="AM52" s="5">
        <v>0</v>
      </c>
      <c r="AN52" s="6">
        <v>0</v>
      </c>
      <c r="AO52" s="14">
        <v>0</v>
      </c>
      <c r="AP52" s="22">
        <f t="shared" si="0"/>
        <v>59.246201211639679</v>
      </c>
    </row>
    <row r="53" spans="1:42" outlineLevel="2">
      <c r="A53" s="11" t="s">
        <v>64</v>
      </c>
      <c r="B53" s="12" t="s">
        <v>30</v>
      </c>
      <c r="C53" s="12" t="s">
        <v>7</v>
      </c>
      <c r="D53" s="12" t="s">
        <v>3</v>
      </c>
      <c r="E53" s="12" t="s">
        <v>4</v>
      </c>
      <c r="F53" s="12" t="s">
        <v>4</v>
      </c>
      <c r="G53" s="12"/>
      <c r="H53" s="12"/>
      <c r="I53" s="12"/>
      <c r="J53" s="12"/>
      <c r="K53" s="12"/>
      <c r="L53" s="12"/>
      <c r="M53" s="13">
        <v>0</v>
      </c>
      <c r="N53" s="13">
        <v>4443.1000000000004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2562.9</v>
      </c>
      <c r="AG53" s="5">
        <v>0</v>
      </c>
      <c r="AH53" s="5">
        <v>0</v>
      </c>
      <c r="AI53" s="5">
        <v>2562.9180500000002</v>
      </c>
      <c r="AJ53" s="5">
        <v>-2562.9180500000002</v>
      </c>
      <c r="AK53" s="5">
        <v>0</v>
      </c>
      <c r="AL53" s="6">
        <v>0.5768310526434246</v>
      </c>
      <c r="AM53" s="5">
        <v>0</v>
      </c>
      <c r="AN53" s="6">
        <v>0</v>
      </c>
      <c r="AO53" s="14">
        <v>0</v>
      </c>
      <c r="AP53" s="22">
        <f t="shared" si="0"/>
        <v>57.682699016452474</v>
      </c>
    </row>
    <row r="54" spans="1:42" outlineLevel="1">
      <c r="A54" s="11" t="s">
        <v>68</v>
      </c>
      <c r="B54" s="12" t="s">
        <v>30</v>
      </c>
      <c r="C54" s="12" t="s">
        <v>8</v>
      </c>
      <c r="D54" s="12" t="s">
        <v>3</v>
      </c>
      <c r="E54" s="12" t="s">
        <v>4</v>
      </c>
      <c r="F54" s="12" t="s">
        <v>4</v>
      </c>
      <c r="G54" s="12"/>
      <c r="H54" s="12"/>
      <c r="I54" s="12"/>
      <c r="J54" s="12"/>
      <c r="K54" s="12"/>
      <c r="L54" s="12"/>
      <c r="M54" s="13">
        <v>0</v>
      </c>
      <c r="N54" s="13">
        <v>1258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5</v>
      </c>
      <c r="AG54" s="5">
        <v>0</v>
      </c>
      <c r="AH54" s="5">
        <v>0</v>
      </c>
      <c r="AI54" s="5">
        <v>5</v>
      </c>
      <c r="AJ54" s="5">
        <v>-5</v>
      </c>
      <c r="AK54" s="5">
        <v>0</v>
      </c>
      <c r="AL54" s="6">
        <v>3.9745627980922096E-3</v>
      </c>
      <c r="AM54" s="5">
        <v>0</v>
      </c>
      <c r="AN54" s="6">
        <v>0</v>
      </c>
      <c r="AO54" s="14">
        <v>0</v>
      </c>
      <c r="AP54" s="22">
        <f t="shared" si="0"/>
        <v>0.39745627980922094</v>
      </c>
    </row>
    <row r="55" spans="1:42" outlineLevel="2">
      <c r="A55" s="11" t="s">
        <v>73</v>
      </c>
      <c r="B55" s="12" t="s">
        <v>30</v>
      </c>
      <c r="C55" s="12" t="s">
        <v>9</v>
      </c>
      <c r="D55" s="12" t="s">
        <v>3</v>
      </c>
      <c r="E55" s="12" t="s">
        <v>4</v>
      </c>
      <c r="F55" s="12" t="s">
        <v>4</v>
      </c>
      <c r="G55" s="12"/>
      <c r="H55" s="12"/>
      <c r="I55" s="12"/>
      <c r="J55" s="12"/>
      <c r="K55" s="12"/>
      <c r="L55" s="12"/>
      <c r="M55" s="13">
        <v>0</v>
      </c>
      <c r="N55" s="13">
        <v>1258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5</v>
      </c>
      <c r="AG55" s="5">
        <v>0</v>
      </c>
      <c r="AH55" s="5">
        <v>0</v>
      </c>
      <c r="AI55" s="5">
        <v>5</v>
      </c>
      <c r="AJ55" s="5">
        <v>-5</v>
      </c>
      <c r="AK55" s="5">
        <v>0</v>
      </c>
      <c r="AL55" s="6">
        <v>3.9745627980922096E-3</v>
      </c>
      <c r="AM55" s="5">
        <v>0</v>
      </c>
      <c r="AN55" s="6">
        <v>0</v>
      </c>
      <c r="AO55" s="14">
        <v>0</v>
      </c>
      <c r="AP55" s="22">
        <f t="shared" si="0"/>
        <v>0.39745627980922094</v>
      </c>
    </row>
    <row r="56" spans="1:42" outlineLevel="1">
      <c r="A56" s="11" t="s">
        <v>74</v>
      </c>
      <c r="B56" s="12" t="s">
        <v>30</v>
      </c>
      <c r="C56" s="12" t="s">
        <v>31</v>
      </c>
      <c r="D56" s="12" t="s">
        <v>3</v>
      </c>
      <c r="E56" s="12" t="s">
        <v>4</v>
      </c>
      <c r="F56" s="12" t="s">
        <v>4</v>
      </c>
      <c r="G56" s="12"/>
      <c r="H56" s="12"/>
      <c r="I56" s="12"/>
      <c r="J56" s="12"/>
      <c r="K56" s="12"/>
      <c r="L56" s="12"/>
      <c r="M56" s="13">
        <v>0</v>
      </c>
      <c r="N56" s="13">
        <v>900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395</v>
      </c>
      <c r="AG56" s="5">
        <v>0</v>
      </c>
      <c r="AH56" s="5">
        <v>0</v>
      </c>
      <c r="AI56" s="5">
        <v>395</v>
      </c>
      <c r="AJ56" s="5">
        <v>-395</v>
      </c>
      <c r="AK56" s="5">
        <v>0</v>
      </c>
      <c r="AL56" s="6">
        <v>0.43888888888888888</v>
      </c>
      <c r="AM56" s="5">
        <v>0</v>
      </c>
      <c r="AN56" s="6">
        <v>0</v>
      </c>
      <c r="AO56" s="14">
        <v>0</v>
      </c>
      <c r="AP56" s="22">
        <f t="shared" si="0"/>
        <v>43.888888888888886</v>
      </c>
    </row>
    <row r="57" spans="1:42" outlineLevel="2">
      <c r="A57" s="11" t="s">
        <v>75</v>
      </c>
      <c r="B57" s="12" t="s">
        <v>30</v>
      </c>
      <c r="C57" s="12" t="s">
        <v>32</v>
      </c>
      <c r="D57" s="12" t="s">
        <v>3</v>
      </c>
      <c r="E57" s="12" t="s">
        <v>4</v>
      </c>
      <c r="F57" s="12" t="s">
        <v>4</v>
      </c>
      <c r="G57" s="12"/>
      <c r="H57" s="12"/>
      <c r="I57" s="12"/>
      <c r="J57" s="12"/>
      <c r="K57" s="12"/>
      <c r="L57" s="12"/>
      <c r="M57" s="13">
        <v>0</v>
      </c>
      <c r="N57" s="13">
        <v>900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395</v>
      </c>
      <c r="AG57" s="5">
        <v>0</v>
      </c>
      <c r="AH57" s="5">
        <v>0</v>
      </c>
      <c r="AI57" s="5">
        <v>395</v>
      </c>
      <c r="AJ57" s="5">
        <v>-395</v>
      </c>
      <c r="AK57" s="5">
        <v>0</v>
      </c>
      <c r="AL57" s="6">
        <v>0.43888888888888888</v>
      </c>
      <c r="AM57" s="5">
        <v>0</v>
      </c>
      <c r="AN57" s="6">
        <v>0</v>
      </c>
      <c r="AO57" s="14">
        <v>0</v>
      </c>
      <c r="AP57" s="22">
        <f t="shared" si="0"/>
        <v>43.888888888888886</v>
      </c>
    </row>
    <row r="58" spans="1:42" ht="28.5" customHeight="1">
      <c r="A58" s="23" t="s">
        <v>99</v>
      </c>
      <c r="B58" s="24" t="s">
        <v>33</v>
      </c>
      <c r="C58" s="24" t="s">
        <v>2</v>
      </c>
      <c r="D58" s="24" t="s">
        <v>3</v>
      </c>
      <c r="E58" s="24" t="s">
        <v>4</v>
      </c>
      <c r="F58" s="24" t="s">
        <v>4</v>
      </c>
      <c r="G58" s="24"/>
      <c r="H58" s="24"/>
      <c r="I58" s="24"/>
      <c r="J58" s="24"/>
      <c r="K58" s="24"/>
      <c r="L58" s="24"/>
      <c r="M58" s="25">
        <v>0</v>
      </c>
      <c r="N58" s="25">
        <f>N59+N66+N69+N75+N79+N81+N83+N85</f>
        <v>365636.5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f>AF59+AF66+AF69+AF75+AF79+AF81+AF83+AF85</f>
        <v>64502.400000000001</v>
      </c>
      <c r="AG58" s="25">
        <v>0</v>
      </c>
      <c r="AH58" s="25">
        <v>0</v>
      </c>
      <c r="AI58" s="25">
        <v>64502.358520000002</v>
      </c>
      <c r="AJ58" s="25">
        <v>-64502.358520000002</v>
      </c>
      <c r="AK58" s="25">
        <v>0</v>
      </c>
      <c r="AL58" s="26">
        <v>0.17641114855723775</v>
      </c>
      <c r="AM58" s="25">
        <v>0</v>
      </c>
      <c r="AN58" s="26">
        <v>0</v>
      </c>
      <c r="AO58" s="27">
        <v>0</v>
      </c>
      <c r="AP58" s="28">
        <f t="shared" si="0"/>
        <v>17.641127185059482</v>
      </c>
    </row>
    <row r="59" spans="1:42" outlineLevel="1">
      <c r="A59" s="11" t="s">
        <v>57</v>
      </c>
      <c r="B59" s="12" t="s">
        <v>33</v>
      </c>
      <c r="C59" s="12" t="s">
        <v>5</v>
      </c>
      <c r="D59" s="12" t="s">
        <v>3</v>
      </c>
      <c r="E59" s="12" t="s">
        <v>4</v>
      </c>
      <c r="F59" s="12" t="s">
        <v>4</v>
      </c>
      <c r="G59" s="12"/>
      <c r="H59" s="12"/>
      <c r="I59" s="12"/>
      <c r="J59" s="12"/>
      <c r="K59" s="12"/>
      <c r="L59" s="12"/>
      <c r="M59" s="13">
        <v>0</v>
      </c>
      <c r="N59" s="13">
        <f>N60+N61+N62+N63+N64+N65</f>
        <v>31997.700000000004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f>AF60+AF61+AF62+AF63+AF64+AF65</f>
        <v>17332.5</v>
      </c>
      <c r="AG59" s="5">
        <v>0</v>
      </c>
      <c r="AH59" s="5">
        <v>0</v>
      </c>
      <c r="AI59" s="5">
        <v>17332.467339999999</v>
      </c>
      <c r="AJ59" s="5">
        <v>-17332.467339999999</v>
      </c>
      <c r="AK59" s="5">
        <v>0</v>
      </c>
      <c r="AL59" s="6">
        <v>0.54167818235659859</v>
      </c>
      <c r="AM59" s="5">
        <v>0</v>
      </c>
      <c r="AN59" s="6">
        <v>0</v>
      </c>
      <c r="AO59" s="14">
        <v>0</v>
      </c>
      <c r="AP59" s="22">
        <f t="shared" si="0"/>
        <v>54.167955821824684</v>
      </c>
    </row>
    <row r="60" spans="1:42" ht="27" customHeight="1" outlineLevel="2">
      <c r="A60" s="11" t="s">
        <v>58</v>
      </c>
      <c r="B60" s="12" t="s">
        <v>33</v>
      </c>
      <c r="C60" s="12" t="s">
        <v>34</v>
      </c>
      <c r="D60" s="12" t="s">
        <v>3</v>
      </c>
      <c r="E60" s="12" t="s">
        <v>4</v>
      </c>
      <c r="F60" s="12" t="s">
        <v>4</v>
      </c>
      <c r="G60" s="12"/>
      <c r="H60" s="12"/>
      <c r="I60" s="12"/>
      <c r="J60" s="12"/>
      <c r="K60" s="12"/>
      <c r="L60" s="12"/>
      <c r="M60" s="13">
        <v>0</v>
      </c>
      <c r="N60" s="13">
        <v>1129.7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716.2</v>
      </c>
      <c r="AG60" s="5">
        <v>0</v>
      </c>
      <c r="AH60" s="5">
        <v>0</v>
      </c>
      <c r="AI60" s="5">
        <v>716.18196999999998</v>
      </c>
      <c r="AJ60" s="5">
        <v>-716.18196999999998</v>
      </c>
      <c r="AK60" s="5">
        <v>0</v>
      </c>
      <c r="AL60" s="6">
        <v>0.63395766132601572</v>
      </c>
      <c r="AM60" s="5">
        <v>0</v>
      </c>
      <c r="AN60" s="6">
        <v>0</v>
      </c>
      <c r="AO60" s="14">
        <v>0</v>
      </c>
      <c r="AP60" s="22">
        <f t="shared" si="0"/>
        <v>63.397362131539346</v>
      </c>
    </row>
    <row r="61" spans="1:42" ht="39.75" customHeight="1" outlineLevel="2">
      <c r="A61" s="11" t="s">
        <v>59</v>
      </c>
      <c r="B61" s="12" t="s">
        <v>33</v>
      </c>
      <c r="C61" s="12" t="s">
        <v>6</v>
      </c>
      <c r="D61" s="12" t="s">
        <v>3</v>
      </c>
      <c r="E61" s="12" t="s">
        <v>4</v>
      </c>
      <c r="F61" s="12" t="s">
        <v>4</v>
      </c>
      <c r="G61" s="12"/>
      <c r="H61" s="12"/>
      <c r="I61" s="12"/>
      <c r="J61" s="12"/>
      <c r="K61" s="12"/>
      <c r="L61" s="12"/>
      <c r="M61" s="13">
        <v>0</v>
      </c>
      <c r="N61" s="13">
        <v>16811.400000000001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9401.7000000000007</v>
      </c>
      <c r="AG61" s="5">
        <v>0</v>
      </c>
      <c r="AH61" s="5">
        <v>0</v>
      </c>
      <c r="AI61" s="5">
        <v>9401.6748599999992</v>
      </c>
      <c r="AJ61" s="5">
        <v>-9401.6748599999992</v>
      </c>
      <c r="AK61" s="5">
        <v>0</v>
      </c>
      <c r="AL61" s="6">
        <v>0.55924401656019129</v>
      </c>
      <c r="AM61" s="5">
        <v>0</v>
      </c>
      <c r="AN61" s="6">
        <v>0</v>
      </c>
      <c r="AO61" s="14">
        <v>0</v>
      </c>
      <c r="AP61" s="22">
        <f t="shared" si="0"/>
        <v>55.924551197401762</v>
      </c>
    </row>
    <row r="62" spans="1:42" outlineLevel="2">
      <c r="A62" s="11" t="s">
        <v>60</v>
      </c>
      <c r="B62" s="12" t="s">
        <v>33</v>
      </c>
      <c r="C62" s="12" t="s">
        <v>35</v>
      </c>
      <c r="D62" s="12" t="s">
        <v>3</v>
      </c>
      <c r="E62" s="12" t="s">
        <v>4</v>
      </c>
      <c r="F62" s="12" t="s">
        <v>4</v>
      </c>
      <c r="G62" s="12"/>
      <c r="H62" s="12"/>
      <c r="I62" s="12"/>
      <c r="J62" s="12"/>
      <c r="K62" s="12"/>
      <c r="L62" s="12"/>
      <c r="M62" s="13">
        <v>0</v>
      </c>
      <c r="N62" s="13">
        <v>58.3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55.3</v>
      </c>
      <c r="AG62" s="5">
        <v>0</v>
      </c>
      <c r="AH62" s="5">
        <v>0</v>
      </c>
      <c r="AI62" s="5">
        <v>55.322000000000003</v>
      </c>
      <c r="AJ62" s="5">
        <v>-55.322000000000003</v>
      </c>
      <c r="AK62" s="5">
        <v>0</v>
      </c>
      <c r="AL62" s="6">
        <v>0.9489193825042882</v>
      </c>
      <c r="AM62" s="5">
        <v>0</v>
      </c>
      <c r="AN62" s="6">
        <v>0</v>
      </c>
      <c r="AO62" s="14">
        <v>0</v>
      </c>
      <c r="AP62" s="22">
        <f t="shared" si="0"/>
        <v>94.854202401372206</v>
      </c>
    </row>
    <row r="63" spans="1:42" outlineLevel="2">
      <c r="A63" s="11" t="s">
        <v>62</v>
      </c>
      <c r="B63" s="12" t="s">
        <v>33</v>
      </c>
      <c r="C63" s="12" t="s">
        <v>36</v>
      </c>
      <c r="D63" s="12" t="s">
        <v>3</v>
      </c>
      <c r="E63" s="12" t="s">
        <v>4</v>
      </c>
      <c r="F63" s="12" t="s">
        <v>4</v>
      </c>
      <c r="G63" s="12"/>
      <c r="H63" s="12"/>
      <c r="I63" s="12"/>
      <c r="J63" s="12"/>
      <c r="K63" s="12"/>
      <c r="L63" s="12"/>
      <c r="M63" s="13">
        <v>0</v>
      </c>
      <c r="N63" s="13">
        <v>50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50</v>
      </c>
      <c r="AG63" s="5">
        <v>0</v>
      </c>
      <c r="AH63" s="5">
        <v>0</v>
      </c>
      <c r="AI63" s="5">
        <v>50</v>
      </c>
      <c r="AJ63" s="5">
        <v>-50</v>
      </c>
      <c r="AK63" s="5">
        <v>0</v>
      </c>
      <c r="AL63" s="6">
        <v>1</v>
      </c>
      <c r="AM63" s="5">
        <v>0</v>
      </c>
      <c r="AN63" s="6">
        <v>0</v>
      </c>
      <c r="AO63" s="14">
        <v>0</v>
      </c>
      <c r="AP63" s="22">
        <f t="shared" si="0"/>
        <v>100</v>
      </c>
    </row>
    <row r="64" spans="1:42" outlineLevel="2">
      <c r="A64" s="11" t="s">
        <v>63</v>
      </c>
      <c r="B64" s="12" t="s">
        <v>33</v>
      </c>
      <c r="C64" s="12" t="s">
        <v>37</v>
      </c>
      <c r="D64" s="12" t="s">
        <v>3</v>
      </c>
      <c r="E64" s="12" t="s">
        <v>4</v>
      </c>
      <c r="F64" s="12" t="s">
        <v>4</v>
      </c>
      <c r="G64" s="12"/>
      <c r="H64" s="12"/>
      <c r="I64" s="12"/>
      <c r="J64" s="12"/>
      <c r="K64" s="12"/>
      <c r="L64" s="12"/>
      <c r="M64" s="13">
        <v>0</v>
      </c>
      <c r="N64" s="13">
        <v>129.4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6">
        <v>0</v>
      </c>
      <c r="AM64" s="5">
        <v>0</v>
      </c>
      <c r="AN64" s="6">
        <v>0</v>
      </c>
      <c r="AO64" s="14">
        <v>0</v>
      </c>
      <c r="AP64" s="22">
        <f t="shared" si="0"/>
        <v>0</v>
      </c>
    </row>
    <row r="65" spans="1:42" outlineLevel="2">
      <c r="A65" s="11" t="s">
        <v>64</v>
      </c>
      <c r="B65" s="12" t="s">
        <v>33</v>
      </c>
      <c r="C65" s="12" t="s">
        <v>7</v>
      </c>
      <c r="D65" s="12" t="s">
        <v>3</v>
      </c>
      <c r="E65" s="12" t="s">
        <v>4</v>
      </c>
      <c r="F65" s="12" t="s">
        <v>4</v>
      </c>
      <c r="G65" s="12"/>
      <c r="H65" s="12"/>
      <c r="I65" s="12"/>
      <c r="J65" s="12"/>
      <c r="K65" s="12"/>
      <c r="L65" s="12"/>
      <c r="M65" s="13">
        <v>0</v>
      </c>
      <c r="N65" s="13">
        <v>13818.9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7109.3</v>
      </c>
      <c r="AG65" s="5">
        <v>0</v>
      </c>
      <c r="AH65" s="5">
        <v>0</v>
      </c>
      <c r="AI65" s="5">
        <v>7109.2885100000003</v>
      </c>
      <c r="AJ65" s="5">
        <v>-7109.2885100000003</v>
      </c>
      <c r="AK65" s="5">
        <v>0</v>
      </c>
      <c r="AL65" s="6">
        <v>0.51446046477067275</v>
      </c>
      <c r="AM65" s="5">
        <v>0</v>
      </c>
      <c r="AN65" s="6">
        <v>0</v>
      </c>
      <c r="AO65" s="14">
        <v>0</v>
      </c>
      <c r="AP65" s="22">
        <f t="shared" si="0"/>
        <v>51.446207729992985</v>
      </c>
    </row>
    <row r="66" spans="1:42" ht="25.5" outlineLevel="1">
      <c r="A66" s="11" t="s">
        <v>65</v>
      </c>
      <c r="B66" s="12" t="s">
        <v>33</v>
      </c>
      <c r="C66" s="12" t="s">
        <v>38</v>
      </c>
      <c r="D66" s="12" t="s">
        <v>3</v>
      </c>
      <c r="E66" s="12" t="s">
        <v>4</v>
      </c>
      <c r="F66" s="12" t="s">
        <v>4</v>
      </c>
      <c r="G66" s="12"/>
      <c r="H66" s="12"/>
      <c r="I66" s="12"/>
      <c r="J66" s="12"/>
      <c r="K66" s="12"/>
      <c r="L66" s="12"/>
      <c r="M66" s="13">
        <v>0</v>
      </c>
      <c r="N66" s="13">
        <f>N67+N68</f>
        <v>1167.3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f>AF67+AF68</f>
        <v>680.9</v>
      </c>
      <c r="AG66" s="5">
        <v>0</v>
      </c>
      <c r="AH66" s="5">
        <v>0</v>
      </c>
      <c r="AI66" s="5">
        <v>680.86608000000001</v>
      </c>
      <c r="AJ66" s="5">
        <v>-680.86608000000001</v>
      </c>
      <c r="AK66" s="5">
        <v>0</v>
      </c>
      <c r="AL66" s="6">
        <v>0.58328285787715239</v>
      </c>
      <c r="AM66" s="5">
        <v>0</v>
      </c>
      <c r="AN66" s="6">
        <v>0</v>
      </c>
      <c r="AO66" s="14">
        <v>0</v>
      </c>
      <c r="AP66" s="22">
        <f t="shared" si="0"/>
        <v>58.331191638824642</v>
      </c>
    </row>
    <row r="67" spans="1:42" ht="38.25" outlineLevel="2">
      <c r="A67" s="11" t="s">
        <v>66</v>
      </c>
      <c r="B67" s="12" t="s">
        <v>33</v>
      </c>
      <c r="C67" s="12" t="s">
        <v>39</v>
      </c>
      <c r="D67" s="12" t="s">
        <v>3</v>
      </c>
      <c r="E67" s="12" t="s">
        <v>4</v>
      </c>
      <c r="F67" s="12" t="s">
        <v>4</v>
      </c>
      <c r="G67" s="12"/>
      <c r="H67" s="12"/>
      <c r="I67" s="12"/>
      <c r="J67" s="12"/>
      <c r="K67" s="12"/>
      <c r="L67" s="12"/>
      <c r="M67" s="13">
        <v>0</v>
      </c>
      <c r="N67" s="13">
        <v>1121.3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677.4</v>
      </c>
      <c r="AG67" s="5">
        <v>0</v>
      </c>
      <c r="AH67" s="5">
        <v>0</v>
      </c>
      <c r="AI67" s="5">
        <v>677.34540000000004</v>
      </c>
      <c r="AJ67" s="5">
        <v>-677.34540000000004</v>
      </c>
      <c r="AK67" s="5">
        <v>0</v>
      </c>
      <c r="AL67" s="6">
        <v>0.60407152412378484</v>
      </c>
      <c r="AM67" s="5">
        <v>0</v>
      </c>
      <c r="AN67" s="6">
        <v>0</v>
      </c>
      <c r="AO67" s="14">
        <v>0</v>
      </c>
      <c r="AP67" s="22">
        <f t="shared" si="0"/>
        <v>60.412021760456611</v>
      </c>
    </row>
    <row r="68" spans="1:42" ht="25.5" outlineLevel="2">
      <c r="A68" s="11" t="s">
        <v>67</v>
      </c>
      <c r="B68" s="12" t="s">
        <v>33</v>
      </c>
      <c r="C68" s="12" t="s">
        <v>40</v>
      </c>
      <c r="D68" s="12" t="s">
        <v>3</v>
      </c>
      <c r="E68" s="12" t="s">
        <v>4</v>
      </c>
      <c r="F68" s="12" t="s">
        <v>4</v>
      </c>
      <c r="G68" s="12"/>
      <c r="H68" s="12"/>
      <c r="I68" s="12"/>
      <c r="J68" s="12"/>
      <c r="K68" s="12"/>
      <c r="L68" s="12"/>
      <c r="M68" s="13">
        <v>0</v>
      </c>
      <c r="N68" s="13">
        <v>46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3.5</v>
      </c>
      <c r="AG68" s="5">
        <v>0</v>
      </c>
      <c r="AH68" s="5">
        <v>0</v>
      </c>
      <c r="AI68" s="5">
        <v>3.52068</v>
      </c>
      <c r="AJ68" s="5">
        <v>-3.52068</v>
      </c>
      <c r="AK68" s="5">
        <v>0</v>
      </c>
      <c r="AL68" s="6">
        <v>7.6536521739130434E-2</v>
      </c>
      <c r="AM68" s="5">
        <v>0</v>
      </c>
      <c r="AN68" s="6">
        <v>0</v>
      </c>
      <c r="AO68" s="14">
        <v>0</v>
      </c>
      <c r="AP68" s="22">
        <f t="shared" si="0"/>
        <v>7.608695652173914</v>
      </c>
    </row>
    <row r="69" spans="1:42" outlineLevel="1">
      <c r="A69" s="11" t="s">
        <v>68</v>
      </c>
      <c r="B69" s="12" t="s">
        <v>33</v>
      </c>
      <c r="C69" s="12" t="s">
        <v>8</v>
      </c>
      <c r="D69" s="12" t="s">
        <v>3</v>
      </c>
      <c r="E69" s="12" t="s">
        <v>4</v>
      </c>
      <c r="F69" s="12" t="s">
        <v>4</v>
      </c>
      <c r="G69" s="12"/>
      <c r="H69" s="12"/>
      <c r="I69" s="12"/>
      <c r="J69" s="12"/>
      <c r="K69" s="12"/>
      <c r="L69" s="12"/>
      <c r="M69" s="13">
        <v>0</v>
      </c>
      <c r="N69" s="13">
        <f>N70+N71+N72+N73+N74</f>
        <v>78786.200000000012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f>AF70+AF71+AF72+AF73+AF74</f>
        <v>7811.2000000000007</v>
      </c>
      <c r="AG69" s="5">
        <v>0</v>
      </c>
      <c r="AH69" s="5">
        <v>0</v>
      </c>
      <c r="AI69" s="5">
        <v>7811.1962700000004</v>
      </c>
      <c r="AJ69" s="5">
        <v>-7811.1962700000004</v>
      </c>
      <c r="AK69" s="5">
        <v>0</v>
      </c>
      <c r="AL69" s="6">
        <v>9.9144178845215633E-2</v>
      </c>
      <c r="AM69" s="5">
        <v>0</v>
      </c>
      <c r="AN69" s="6">
        <v>0</v>
      </c>
      <c r="AO69" s="14">
        <v>0</v>
      </c>
      <c r="AP69" s="22">
        <f t="shared" si="0"/>
        <v>9.9144266381675976</v>
      </c>
    </row>
    <row r="70" spans="1:42" outlineLevel="2">
      <c r="A70" s="11" t="s">
        <v>70</v>
      </c>
      <c r="B70" s="12" t="s">
        <v>33</v>
      </c>
      <c r="C70" s="12" t="s">
        <v>41</v>
      </c>
      <c r="D70" s="12" t="s">
        <v>3</v>
      </c>
      <c r="E70" s="12" t="s">
        <v>4</v>
      </c>
      <c r="F70" s="12" t="s">
        <v>4</v>
      </c>
      <c r="G70" s="12"/>
      <c r="H70" s="12"/>
      <c r="I70" s="12"/>
      <c r="J70" s="12"/>
      <c r="K70" s="12"/>
      <c r="L70" s="12"/>
      <c r="M70" s="13">
        <v>0</v>
      </c>
      <c r="N70" s="13">
        <v>488.6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6">
        <v>0</v>
      </c>
      <c r="AM70" s="5">
        <v>0</v>
      </c>
      <c r="AN70" s="6">
        <v>0</v>
      </c>
      <c r="AO70" s="14">
        <v>0</v>
      </c>
      <c r="AP70" s="22">
        <f t="shared" si="0"/>
        <v>0</v>
      </c>
    </row>
    <row r="71" spans="1:42" outlineLevel="2">
      <c r="A71" s="11" t="s">
        <v>113</v>
      </c>
      <c r="B71" s="12" t="s">
        <v>33</v>
      </c>
      <c r="C71" s="12" t="s">
        <v>42</v>
      </c>
      <c r="D71" s="12" t="s">
        <v>3</v>
      </c>
      <c r="E71" s="12" t="s">
        <v>4</v>
      </c>
      <c r="F71" s="12" t="s">
        <v>4</v>
      </c>
      <c r="G71" s="12"/>
      <c r="H71" s="12"/>
      <c r="I71" s="12"/>
      <c r="J71" s="12"/>
      <c r="K71" s="12"/>
      <c r="L71" s="12"/>
      <c r="M71" s="13">
        <v>0</v>
      </c>
      <c r="N71" s="13">
        <v>192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6">
        <v>0</v>
      </c>
      <c r="AM71" s="5">
        <v>0</v>
      </c>
      <c r="AN71" s="6">
        <v>0</v>
      </c>
      <c r="AO71" s="14">
        <v>0</v>
      </c>
      <c r="AP71" s="22">
        <f t="shared" si="0"/>
        <v>0</v>
      </c>
    </row>
    <row r="72" spans="1:42" outlineLevel="2">
      <c r="A72" s="11" t="s">
        <v>71</v>
      </c>
      <c r="B72" s="12" t="s">
        <v>33</v>
      </c>
      <c r="C72" s="12" t="s">
        <v>43</v>
      </c>
      <c r="D72" s="12" t="s">
        <v>3</v>
      </c>
      <c r="E72" s="12" t="s">
        <v>4</v>
      </c>
      <c r="F72" s="12" t="s">
        <v>4</v>
      </c>
      <c r="G72" s="12"/>
      <c r="H72" s="12"/>
      <c r="I72" s="12"/>
      <c r="J72" s="12"/>
      <c r="K72" s="12"/>
      <c r="L72" s="12"/>
      <c r="M72" s="13">
        <v>0</v>
      </c>
      <c r="N72" s="13">
        <v>2190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1168.4000000000001</v>
      </c>
      <c r="AG72" s="5">
        <v>0</v>
      </c>
      <c r="AH72" s="5">
        <v>0</v>
      </c>
      <c r="AI72" s="5">
        <v>1168.3869999999999</v>
      </c>
      <c r="AJ72" s="5">
        <v>-1168.3869999999999</v>
      </c>
      <c r="AK72" s="5">
        <v>0</v>
      </c>
      <c r="AL72" s="6">
        <v>0.53351004566210047</v>
      </c>
      <c r="AM72" s="5">
        <v>0</v>
      </c>
      <c r="AN72" s="6">
        <v>0</v>
      </c>
      <c r="AO72" s="14">
        <v>0</v>
      </c>
      <c r="AP72" s="22">
        <f t="shared" si="0"/>
        <v>53.351598173515988</v>
      </c>
    </row>
    <row r="73" spans="1:42" outlineLevel="2">
      <c r="A73" s="11" t="s">
        <v>72</v>
      </c>
      <c r="B73" s="12" t="s">
        <v>33</v>
      </c>
      <c r="C73" s="12" t="s">
        <v>44</v>
      </c>
      <c r="D73" s="12" t="s">
        <v>3</v>
      </c>
      <c r="E73" s="12" t="s">
        <v>4</v>
      </c>
      <c r="F73" s="12" t="s">
        <v>4</v>
      </c>
      <c r="G73" s="12"/>
      <c r="H73" s="12"/>
      <c r="I73" s="12"/>
      <c r="J73" s="12"/>
      <c r="K73" s="12"/>
      <c r="L73" s="12"/>
      <c r="M73" s="13">
        <v>0</v>
      </c>
      <c r="N73" s="13">
        <v>75905.600000000006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6642.8</v>
      </c>
      <c r="AG73" s="5">
        <v>0</v>
      </c>
      <c r="AH73" s="5">
        <v>0</v>
      </c>
      <c r="AI73" s="5">
        <v>6642.8092699999997</v>
      </c>
      <c r="AJ73" s="5">
        <v>-6642.8092699999997</v>
      </c>
      <c r="AK73" s="5">
        <v>0</v>
      </c>
      <c r="AL73" s="6">
        <v>8.7514050014771541E-2</v>
      </c>
      <c r="AM73" s="5">
        <v>0</v>
      </c>
      <c r="AN73" s="6">
        <v>0</v>
      </c>
      <c r="AO73" s="14">
        <v>0</v>
      </c>
      <c r="AP73" s="22">
        <f t="shared" si="0"/>
        <v>8.7513964714065882</v>
      </c>
    </row>
    <row r="74" spans="1:42" outlineLevel="2">
      <c r="A74" s="11" t="s">
        <v>73</v>
      </c>
      <c r="B74" s="12" t="s">
        <v>33</v>
      </c>
      <c r="C74" s="12" t="s">
        <v>9</v>
      </c>
      <c r="D74" s="12" t="s">
        <v>3</v>
      </c>
      <c r="E74" s="12" t="s">
        <v>4</v>
      </c>
      <c r="F74" s="12" t="s">
        <v>4</v>
      </c>
      <c r="G74" s="12"/>
      <c r="H74" s="12"/>
      <c r="I74" s="12"/>
      <c r="J74" s="12"/>
      <c r="K74" s="12"/>
      <c r="L74" s="12"/>
      <c r="M74" s="13">
        <v>0</v>
      </c>
      <c r="N74" s="13">
        <v>10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6">
        <v>0</v>
      </c>
      <c r="AM74" s="5">
        <v>0</v>
      </c>
      <c r="AN74" s="6">
        <v>0</v>
      </c>
      <c r="AO74" s="14">
        <v>0</v>
      </c>
      <c r="AP74" s="22">
        <f t="shared" si="0"/>
        <v>0</v>
      </c>
    </row>
    <row r="75" spans="1:42" outlineLevel="1">
      <c r="A75" s="11" t="s">
        <v>74</v>
      </c>
      <c r="B75" s="12" t="s">
        <v>33</v>
      </c>
      <c r="C75" s="12" t="s">
        <v>31</v>
      </c>
      <c r="D75" s="12" t="s">
        <v>3</v>
      </c>
      <c r="E75" s="12" t="s">
        <v>4</v>
      </c>
      <c r="F75" s="12" t="s">
        <v>4</v>
      </c>
      <c r="G75" s="12"/>
      <c r="H75" s="12"/>
      <c r="I75" s="12"/>
      <c r="J75" s="12"/>
      <c r="K75" s="12"/>
      <c r="L75" s="12"/>
      <c r="M75" s="13">
        <v>0</v>
      </c>
      <c r="N75" s="13">
        <f>N76+N77+N78</f>
        <v>228726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f>AF76+AF77+AF78</f>
        <v>30721.7</v>
      </c>
      <c r="AG75" s="5">
        <v>0</v>
      </c>
      <c r="AH75" s="5">
        <v>0</v>
      </c>
      <c r="AI75" s="5">
        <v>30721.720399999998</v>
      </c>
      <c r="AJ75" s="5">
        <v>-30721.720399999998</v>
      </c>
      <c r="AK75" s="5">
        <v>0</v>
      </c>
      <c r="AL75" s="6">
        <v>0.13431672298465197</v>
      </c>
      <c r="AM75" s="5">
        <v>0</v>
      </c>
      <c r="AN75" s="6">
        <v>0</v>
      </c>
      <c r="AO75" s="14">
        <v>0</v>
      </c>
      <c r="AP75" s="22">
        <f t="shared" si="0"/>
        <v>13.431660589526334</v>
      </c>
    </row>
    <row r="76" spans="1:42" outlineLevel="2">
      <c r="A76" s="11" t="s">
        <v>75</v>
      </c>
      <c r="B76" s="12" t="s">
        <v>33</v>
      </c>
      <c r="C76" s="12" t="s">
        <v>32</v>
      </c>
      <c r="D76" s="12" t="s">
        <v>3</v>
      </c>
      <c r="E76" s="12" t="s">
        <v>4</v>
      </c>
      <c r="F76" s="12" t="s">
        <v>4</v>
      </c>
      <c r="G76" s="12"/>
      <c r="H76" s="12"/>
      <c r="I76" s="12"/>
      <c r="J76" s="12"/>
      <c r="K76" s="12"/>
      <c r="L76" s="12"/>
      <c r="M76" s="13">
        <v>0</v>
      </c>
      <c r="N76" s="13">
        <v>39366.199999999997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20202.5</v>
      </c>
      <c r="AG76" s="5">
        <v>0</v>
      </c>
      <c r="AH76" s="5">
        <v>0</v>
      </c>
      <c r="AI76" s="5">
        <v>20202.462739999999</v>
      </c>
      <c r="AJ76" s="5">
        <v>-20202.462739999999</v>
      </c>
      <c r="AK76" s="5">
        <v>0</v>
      </c>
      <c r="AL76" s="6">
        <v>0.5131931133815304</v>
      </c>
      <c r="AM76" s="5">
        <v>0</v>
      </c>
      <c r="AN76" s="6">
        <v>0</v>
      </c>
      <c r="AO76" s="14">
        <v>0</v>
      </c>
      <c r="AP76" s="22">
        <f t="shared" si="0"/>
        <v>51.319405987877929</v>
      </c>
    </row>
    <row r="77" spans="1:42" outlineLevel="2">
      <c r="A77" s="11" t="s">
        <v>76</v>
      </c>
      <c r="B77" s="12" t="s">
        <v>33</v>
      </c>
      <c r="C77" s="12" t="s">
        <v>45</v>
      </c>
      <c r="D77" s="12" t="s">
        <v>3</v>
      </c>
      <c r="E77" s="12" t="s">
        <v>4</v>
      </c>
      <c r="F77" s="12" t="s">
        <v>4</v>
      </c>
      <c r="G77" s="12"/>
      <c r="H77" s="12"/>
      <c r="I77" s="12"/>
      <c r="J77" s="12"/>
      <c r="K77" s="12"/>
      <c r="L77" s="12"/>
      <c r="M77" s="13">
        <v>0</v>
      </c>
      <c r="N77" s="13">
        <v>71070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22.9</v>
      </c>
      <c r="AG77" s="5">
        <v>0</v>
      </c>
      <c r="AH77" s="5">
        <v>0</v>
      </c>
      <c r="AI77" s="5">
        <v>22.93956</v>
      </c>
      <c r="AJ77" s="5">
        <v>-22.93956</v>
      </c>
      <c r="AK77" s="5">
        <v>0</v>
      </c>
      <c r="AL77" s="6">
        <v>3.2277412089853371E-4</v>
      </c>
      <c r="AM77" s="5">
        <v>0</v>
      </c>
      <c r="AN77" s="6">
        <v>0</v>
      </c>
      <c r="AO77" s="14">
        <v>0</v>
      </c>
      <c r="AP77" s="22">
        <f t="shared" ref="AP77:AP94" si="1">AF77/N77*100</f>
        <v>3.2221753201069368E-2</v>
      </c>
    </row>
    <row r="78" spans="1:42" outlineLevel="2">
      <c r="A78" s="11" t="s">
        <v>77</v>
      </c>
      <c r="B78" s="12" t="s">
        <v>33</v>
      </c>
      <c r="C78" s="12" t="s">
        <v>46</v>
      </c>
      <c r="D78" s="12" t="s">
        <v>3</v>
      </c>
      <c r="E78" s="12" t="s">
        <v>4</v>
      </c>
      <c r="F78" s="12" t="s">
        <v>4</v>
      </c>
      <c r="G78" s="12"/>
      <c r="H78" s="12"/>
      <c r="I78" s="12"/>
      <c r="J78" s="12"/>
      <c r="K78" s="12"/>
      <c r="L78" s="12"/>
      <c r="M78" s="13">
        <v>0</v>
      </c>
      <c r="N78" s="13">
        <v>118289.8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10496.3</v>
      </c>
      <c r="AG78" s="5">
        <v>0</v>
      </c>
      <c r="AH78" s="5">
        <v>0</v>
      </c>
      <c r="AI78" s="5">
        <v>10496.3181</v>
      </c>
      <c r="AJ78" s="5">
        <v>-10496.3181</v>
      </c>
      <c r="AK78" s="5">
        <v>0</v>
      </c>
      <c r="AL78" s="6">
        <v>8.8733966944659973E-2</v>
      </c>
      <c r="AM78" s="5">
        <v>0</v>
      </c>
      <c r="AN78" s="6">
        <v>0</v>
      </c>
      <c r="AO78" s="14">
        <v>0</v>
      </c>
      <c r="AP78" s="22">
        <f t="shared" si="1"/>
        <v>8.8733770790042765</v>
      </c>
    </row>
    <row r="79" spans="1:42" outlineLevel="1">
      <c r="A79" s="11" t="s">
        <v>78</v>
      </c>
      <c r="B79" s="12" t="s">
        <v>33</v>
      </c>
      <c r="C79" s="12" t="s">
        <v>47</v>
      </c>
      <c r="D79" s="12" t="s">
        <v>3</v>
      </c>
      <c r="E79" s="12" t="s">
        <v>4</v>
      </c>
      <c r="F79" s="12" t="s">
        <v>4</v>
      </c>
      <c r="G79" s="12"/>
      <c r="H79" s="12"/>
      <c r="I79" s="12"/>
      <c r="J79" s="12"/>
      <c r="K79" s="12"/>
      <c r="L79" s="12"/>
      <c r="M79" s="13">
        <v>0</v>
      </c>
      <c r="N79" s="13">
        <v>20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5">
        <v>0</v>
      </c>
      <c r="AH79" s="5">
        <v>0</v>
      </c>
      <c r="AI79" s="5">
        <v>0</v>
      </c>
      <c r="AJ79" s="5">
        <v>0</v>
      </c>
      <c r="AK79" s="5">
        <v>0</v>
      </c>
      <c r="AL79" s="6">
        <v>0</v>
      </c>
      <c r="AM79" s="5">
        <v>0</v>
      </c>
      <c r="AN79" s="6">
        <v>0</v>
      </c>
      <c r="AO79" s="14">
        <v>0</v>
      </c>
      <c r="AP79" s="22">
        <f t="shared" si="1"/>
        <v>0</v>
      </c>
    </row>
    <row r="80" spans="1:42" ht="25.5" outlineLevel="2">
      <c r="A80" s="11" t="s">
        <v>79</v>
      </c>
      <c r="B80" s="12" t="s">
        <v>33</v>
      </c>
      <c r="C80" s="12" t="s">
        <v>48</v>
      </c>
      <c r="D80" s="12" t="s">
        <v>3</v>
      </c>
      <c r="E80" s="12" t="s">
        <v>4</v>
      </c>
      <c r="F80" s="12" t="s">
        <v>4</v>
      </c>
      <c r="G80" s="12"/>
      <c r="H80" s="12"/>
      <c r="I80" s="12"/>
      <c r="J80" s="12"/>
      <c r="K80" s="12"/>
      <c r="L80" s="12"/>
      <c r="M80" s="13">
        <v>0</v>
      </c>
      <c r="N80" s="13">
        <v>20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6">
        <v>0</v>
      </c>
      <c r="AM80" s="5">
        <v>0</v>
      </c>
      <c r="AN80" s="6">
        <v>0</v>
      </c>
      <c r="AO80" s="14">
        <v>0</v>
      </c>
      <c r="AP80" s="22">
        <f t="shared" si="1"/>
        <v>0</v>
      </c>
    </row>
    <row r="81" spans="1:42" outlineLevel="1">
      <c r="A81" s="11" t="s">
        <v>80</v>
      </c>
      <c r="B81" s="12" t="s">
        <v>33</v>
      </c>
      <c r="C81" s="12" t="s">
        <v>10</v>
      </c>
      <c r="D81" s="12" t="s">
        <v>3</v>
      </c>
      <c r="E81" s="12" t="s">
        <v>4</v>
      </c>
      <c r="F81" s="12" t="s">
        <v>4</v>
      </c>
      <c r="G81" s="12"/>
      <c r="H81" s="12"/>
      <c r="I81" s="12"/>
      <c r="J81" s="12"/>
      <c r="K81" s="12"/>
      <c r="L81" s="12"/>
      <c r="M81" s="13">
        <v>0</v>
      </c>
      <c r="N81" s="13">
        <v>85.6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37</v>
      </c>
      <c r="AG81" s="5">
        <v>0</v>
      </c>
      <c r="AH81" s="5">
        <v>0</v>
      </c>
      <c r="AI81" s="5">
        <v>37</v>
      </c>
      <c r="AJ81" s="5">
        <v>-37</v>
      </c>
      <c r="AK81" s="5">
        <v>0</v>
      </c>
      <c r="AL81" s="6">
        <v>0.4324956165984804</v>
      </c>
      <c r="AM81" s="5">
        <v>0</v>
      </c>
      <c r="AN81" s="6">
        <v>0</v>
      </c>
      <c r="AO81" s="14">
        <v>0</v>
      </c>
      <c r="AP81" s="22">
        <f t="shared" si="1"/>
        <v>43.22429906542056</v>
      </c>
    </row>
    <row r="82" spans="1:42" ht="25.5" outlineLevel="2">
      <c r="A82" s="11" t="s">
        <v>84</v>
      </c>
      <c r="B82" s="12" t="s">
        <v>33</v>
      </c>
      <c r="C82" s="12" t="s">
        <v>25</v>
      </c>
      <c r="D82" s="12" t="s">
        <v>3</v>
      </c>
      <c r="E82" s="12" t="s">
        <v>4</v>
      </c>
      <c r="F82" s="12" t="s">
        <v>4</v>
      </c>
      <c r="G82" s="12"/>
      <c r="H82" s="12"/>
      <c r="I82" s="12"/>
      <c r="J82" s="12"/>
      <c r="K82" s="12"/>
      <c r="L82" s="12"/>
      <c r="M82" s="13">
        <v>0</v>
      </c>
      <c r="N82" s="13">
        <v>85.6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37</v>
      </c>
      <c r="AG82" s="5">
        <v>0</v>
      </c>
      <c r="AH82" s="5">
        <v>0</v>
      </c>
      <c r="AI82" s="5">
        <v>37</v>
      </c>
      <c r="AJ82" s="5">
        <v>-37</v>
      </c>
      <c r="AK82" s="5">
        <v>0</v>
      </c>
      <c r="AL82" s="6">
        <v>0.4324956165984804</v>
      </c>
      <c r="AM82" s="5">
        <v>0</v>
      </c>
      <c r="AN82" s="6">
        <v>0</v>
      </c>
      <c r="AO82" s="14">
        <v>0</v>
      </c>
      <c r="AP82" s="22">
        <f t="shared" si="1"/>
        <v>43.22429906542056</v>
      </c>
    </row>
    <row r="83" spans="1:42" outlineLevel="1">
      <c r="A83" s="11" t="s">
        <v>87</v>
      </c>
      <c r="B83" s="12" t="s">
        <v>33</v>
      </c>
      <c r="C83" s="12" t="s">
        <v>13</v>
      </c>
      <c r="D83" s="12" t="s">
        <v>3</v>
      </c>
      <c r="E83" s="12" t="s">
        <v>4</v>
      </c>
      <c r="F83" s="12" t="s">
        <v>4</v>
      </c>
      <c r="G83" s="12"/>
      <c r="H83" s="12"/>
      <c r="I83" s="12"/>
      <c r="J83" s="12"/>
      <c r="K83" s="12"/>
      <c r="L83" s="12"/>
      <c r="M83" s="13">
        <v>0</v>
      </c>
      <c r="N83" s="13">
        <v>2802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6">
        <v>0</v>
      </c>
      <c r="AM83" s="5">
        <v>0</v>
      </c>
      <c r="AN83" s="6">
        <v>0</v>
      </c>
      <c r="AO83" s="14">
        <v>0</v>
      </c>
      <c r="AP83" s="22">
        <f t="shared" si="1"/>
        <v>0</v>
      </c>
    </row>
    <row r="84" spans="1:42" outlineLevel="2">
      <c r="A84" s="11" t="s">
        <v>88</v>
      </c>
      <c r="B84" s="12" t="s">
        <v>33</v>
      </c>
      <c r="C84" s="12" t="s">
        <v>14</v>
      </c>
      <c r="D84" s="12" t="s">
        <v>3</v>
      </c>
      <c r="E84" s="12" t="s">
        <v>4</v>
      </c>
      <c r="F84" s="12" t="s">
        <v>4</v>
      </c>
      <c r="G84" s="12"/>
      <c r="H84" s="12"/>
      <c r="I84" s="12"/>
      <c r="J84" s="12"/>
      <c r="K84" s="12"/>
      <c r="L84" s="12"/>
      <c r="M84" s="13">
        <v>0</v>
      </c>
      <c r="N84" s="13">
        <v>2802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6">
        <v>0</v>
      </c>
      <c r="AM84" s="5">
        <v>0</v>
      </c>
      <c r="AN84" s="6">
        <v>0</v>
      </c>
      <c r="AO84" s="14">
        <v>0</v>
      </c>
      <c r="AP84" s="22">
        <f t="shared" si="1"/>
        <v>0</v>
      </c>
    </row>
    <row r="85" spans="1:42" outlineLevel="1">
      <c r="A85" s="11" t="s">
        <v>89</v>
      </c>
      <c r="B85" s="12" t="s">
        <v>33</v>
      </c>
      <c r="C85" s="12" t="s">
        <v>15</v>
      </c>
      <c r="D85" s="12" t="s">
        <v>3</v>
      </c>
      <c r="E85" s="12" t="s">
        <v>4</v>
      </c>
      <c r="F85" s="12" t="s">
        <v>4</v>
      </c>
      <c r="G85" s="12"/>
      <c r="H85" s="12"/>
      <c r="I85" s="12"/>
      <c r="J85" s="12"/>
      <c r="K85" s="12"/>
      <c r="L85" s="12"/>
      <c r="M85" s="13">
        <v>0</v>
      </c>
      <c r="N85" s="13">
        <f>N86+N87</f>
        <v>22051.7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f>AF86+AF87</f>
        <v>7919.1</v>
      </c>
      <c r="AG85" s="5">
        <v>0</v>
      </c>
      <c r="AH85" s="5">
        <v>0</v>
      </c>
      <c r="AI85" s="5">
        <v>7919.1084300000002</v>
      </c>
      <c r="AJ85" s="5">
        <v>-7919.1084300000002</v>
      </c>
      <c r="AK85" s="5">
        <v>0</v>
      </c>
      <c r="AL85" s="6">
        <v>0.35911555254243438</v>
      </c>
      <c r="AM85" s="5">
        <v>0</v>
      </c>
      <c r="AN85" s="6">
        <v>0</v>
      </c>
      <c r="AO85" s="14">
        <v>0</v>
      </c>
      <c r="AP85" s="22">
        <f t="shared" si="1"/>
        <v>35.911517025898235</v>
      </c>
    </row>
    <row r="86" spans="1:42" outlineLevel="2">
      <c r="A86" s="11" t="s">
        <v>90</v>
      </c>
      <c r="B86" s="12" t="s">
        <v>33</v>
      </c>
      <c r="C86" s="12" t="s">
        <v>49</v>
      </c>
      <c r="D86" s="12" t="s">
        <v>3</v>
      </c>
      <c r="E86" s="12" t="s">
        <v>4</v>
      </c>
      <c r="F86" s="12" t="s">
        <v>4</v>
      </c>
      <c r="G86" s="12"/>
      <c r="H86" s="12"/>
      <c r="I86" s="12"/>
      <c r="J86" s="12"/>
      <c r="K86" s="12"/>
      <c r="L86" s="12"/>
      <c r="M86" s="13">
        <v>0</v>
      </c>
      <c r="N86" s="13">
        <v>1900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967.8</v>
      </c>
      <c r="AG86" s="5">
        <v>0</v>
      </c>
      <c r="AH86" s="5">
        <v>0</v>
      </c>
      <c r="AI86" s="5">
        <v>967.81406000000004</v>
      </c>
      <c r="AJ86" s="5">
        <v>-967.81406000000004</v>
      </c>
      <c r="AK86" s="5">
        <v>0</v>
      </c>
      <c r="AL86" s="6">
        <v>0.50937582105263157</v>
      </c>
      <c r="AM86" s="5">
        <v>0</v>
      </c>
      <c r="AN86" s="6">
        <v>0</v>
      </c>
      <c r="AO86" s="14">
        <v>0</v>
      </c>
      <c r="AP86" s="22">
        <f t="shared" si="1"/>
        <v>50.93684210526316</v>
      </c>
    </row>
    <row r="87" spans="1:42" outlineLevel="2">
      <c r="A87" s="11" t="s">
        <v>92</v>
      </c>
      <c r="B87" s="12" t="s">
        <v>33</v>
      </c>
      <c r="C87" s="12" t="s">
        <v>17</v>
      </c>
      <c r="D87" s="12" t="s">
        <v>3</v>
      </c>
      <c r="E87" s="12" t="s">
        <v>4</v>
      </c>
      <c r="F87" s="12" t="s">
        <v>4</v>
      </c>
      <c r="G87" s="12"/>
      <c r="H87" s="12"/>
      <c r="I87" s="12"/>
      <c r="J87" s="12"/>
      <c r="K87" s="12"/>
      <c r="L87" s="12"/>
      <c r="M87" s="13">
        <v>0</v>
      </c>
      <c r="N87" s="13">
        <v>20151.7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6951.3</v>
      </c>
      <c r="AG87" s="5">
        <v>0</v>
      </c>
      <c r="AH87" s="5">
        <v>0</v>
      </c>
      <c r="AI87" s="5">
        <v>6951.2943699999996</v>
      </c>
      <c r="AJ87" s="5">
        <v>-6951.2943699999996</v>
      </c>
      <c r="AK87" s="5">
        <v>0</v>
      </c>
      <c r="AL87" s="6">
        <v>0.34494828575256675</v>
      </c>
      <c r="AM87" s="5">
        <v>0</v>
      </c>
      <c r="AN87" s="6">
        <v>0</v>
      </c>
      <c r="AO87" s="14">
        <v>0</v>
      </c>
      <c r="AP87" s="22">
        <f t="shared" si="1"/>
        <v>34.494856513346264</v>
      </c>
    </row>
    <row r="88" spans="1:42" ht="38.25">
      <c r="A88" s="23" t="s">
        <v>114</v>
      </c>
      <c r="B88" s="24" t="s">
        <v>50</v>
      </c>
      <c r="C88" s="24" t="s">
        <v>2</v>
      </c>
      <c r="D88" s="24" t="s">
        <v>3</v>
      </c>
      <c r="E88" s="24" t="s">
        <v>4</v>
      </c>
      <c r="F88" s="24" t="s">
        <v>4</v>
      </c>
      <c r="G88" s="24"/>
      <c r="H88" s="24"/>
      <c r="I88" s="24"/>
      <c r="J88" s="24"/>
      <c r="K88" s="24"/>
      <c r="L88" s="24"/>
      <c r="M88" s="25">
        <v>0</v>
      </c>
      <c r="N88" s="25">
        <v>1481.6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25">
        <v>0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>
        <v>0</v>
      </c>
      <c r="AB88" s="25">
        <v>0</v>
      </c>
      <c r="AC88" s="25">
        <v>0</v>
      </c>
      <c r="AD88" s="25">
        <v>0</v>
      </c>
      <c r="AE88" s="25">
        <v>0</v>
      </c>
      <c r="AF88" s="25">
        <f>AF89</f>
        <v>601.9</v>
      </c>
      <c r="AG88" s="25">
        <v>0</v>
      </c>
      <c r="AH88" s="25">
        <v>0</v>
      </c>
      <c r="AI88" s="25">
        <v>601.89566000000002</v>
      </c>
      <c r="AJ88" s="25">
        <v>-601.89566000000002</v>
      </c>
      <c r="AK88" s="25">
        <v>0</v>
      </c>
      <c r="AL88" s="26">
        <v>0.40624707073434124</v>
      </c>
      <c r="AM88" s="25">
        <v>0</v>
      </c>
      <c r="AN88" s="26">
        <v>0</v>
      </c>
      <c r="AO88" s="27">
        <v>0</v>
      </c>
      <c r="AP88" s="28">
        <f t="shared" si="1"/>
        <v>40.625</v>
      </c>
    </row>
    <row r="89" spans="1:42" outlineLevel="1">
      <c r="A89" s="11" t="s">
        <v>57</v>
      </c>
      <c r="B89" s="12" t="s">
        <v>50</v>
      </c>
      <c r="C89" s="12" t="s">
        <v>5</v>
      </c>
      <c r="D89" s="12" t="s">
        <v>3</v>
      </c>
      <c r="E89" s="12" t="s">
        <v>4</v>
      </c>
      <c r="F89" s="12" t="s">
        <v>4</v>
      </c>
      <c r="G89" s="12"/>
      <c r="H89" s="12"/>
      <c r="I89" s="12"/>
      <c r="J89" s="12"/>
      <c r="K89" s="12"/>
      <c r="L89" s="12"/>
      <c r="M89" s="13">
        <v>0</v>
      </c>
      <c r="N89" s="13">
        <v>1481.6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601.9</v>
      </c>
      <c r="AG89" s="5">
        <v>0</v>
      </c>
      <c r="AH89" s="5">
        <v>0</v>
      </c>
      <c r="AI89" s="5">
        <v>601.89566000000002</v>
      </c>
      <c r="AJ89" s="5">
        <v>-601.89566000000002</v>
      </c>
      <c r="AK89" s="5">
        <v>0</v>
      </c>
      <c r="AL89" s="6">
        <v>0.40624707073434124</v>
      </c>
      <c r="AM89" s="5">
        <v>0</v>
      </c>
      <c r="AN89" s="6">
        <v>0</v>
      </c>
      <c r="AO89" s="14">
        <v>0</v>
      </c>
      <c r="AP89" s="22">
        <f t="shared" si="1"/>
        <v>40.625</v>
      </c>
    </row>
    <row r="90" spans="1:42" ht="38.25" outlineLevel="2">
      <c r="A90" s="11" t="s">
        <v>61</v>
      </c>
      <c r="B90" s="12" t="s">
        <v>50</v>
      </c>
      <c r="C90" s="12" t="s">
        <v>51</v>
      </c>
      <c r="D90" s="12" t="s">
        <v>3</v>
      </c>
      <c r="E90" s="12" t="s">
        <v>4</v>
      </c>
      <c r="F90" s="12" t="s">
        <v>4</v>
      </c>
      <c r="G90" s="12"/>
      <c r="H90" s="12"/>
      <c r="I90" s="12"/>
      <c r="J90" s="12"/>
      <c r="K90" s="12"/>
      <c r="L90" s="12"/>
      <c r="M90" s="13">
        <v>0</v>
      </c>
      <c r="N90" s="13">
        <v>1481.6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601.9</v>
      </c>
      <c r="AG90" s="5">
        <v>0</v>
      </c>
      <c r="AH90" s="5">
        <v>0</v>
      </c>
      <c r="AI90" s="5">
        <v>601.89566000000002</v>
      </c>
      <c r="AJ90" s="5">
        <v>-601.89566000000002</v>
      </c>
      <c r="AK90" s="5">
        <v>0</v>
      </c>
      <c r="AL90" s="6">
        <v>0.40624707073434124</v>
      </c>
      <c r="AM90" s="5">
        <v>0</v>
      </c>
      <c r="AN90" s="6">
        <v>0</v>
      </c>
      <c r="AO90" s="14">
        <v>0</v>
      </c>
      <c r="AP90" s="22">
        <f t="shared" si="1"/>
        <v>40.625</v>
      </c>
    </row>
    <row r="91" spans="1:42" ht="17.25" customHeight="1">
      <c r="A91" s="23" t="s">
        <v>115</v>
      </c>
      <c r="B91" s="24" t="s">
        <v>52</v>
      </c>
      <c r="C91" s="24" t="s">
        <v>2</v>
      </c>
      <c r="D91" s="24" t="s">
        <v>3</v>
      </c>
      <c r="E91" s="24" t="s">
        <v>4</v>
      </c>
      <c r="F91" s="24" t="s">
        <v>4</v>
      </c>
      <c r="G91" s="24"/>
      <c r="H91" s="24"/>
      <c r="I91" s="24"/>
      <c r="J91" s="24"/>
      <c r="K91" s="24"/>
      <c r="L91" s="24"/>
      <c r="M91" s="25">
        <v>0</v>
      </c>
      <c r="N91" s="25">
        <f>N92</f>
        <v>80.5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f>AF92</f>
        <v>57.5</v>
      </c>
      <c r="AG91" s="25">
        <v>0</v>
      </c>
      <c r="AH91" s="25">
        <v>0</v>
      </c>
      <c r="AI91" s="25">
        <v>57.475000000000001</v>
      </c>
      <c r="AJ91" s="25">
        <v>-57.475000000000001</v>
      </c>
      <c r="AK91" s="25">
        <v>0</v>
      </c>
      <c r="AL91" s="26">
        <v>0.71397515527950306</v>
      </c>
      <c r="AM91" s="25">
        <v>0</v>
      </c>
      <c r="AN91" s="26">
        <v>0</v>
      </c>
      <c r="AO91" s="27">
        <v>0</v>
      </c>
      <c r="AP91" s="28">
        <f t="shared" si="1"/>
        <v>71.428571428571431</v>
      </c>
    </row>
    <row r="92" spans="1:42" outlineLevel="1">
      <c r="A92" s="11" t="s">
        <v>57</v>
      </c>
      <c r="B92" s="12" t="s">
        <v>52</v>
      </c>
      <c r="C92" s="12" t="s">
        <v>5</v>
      </c>
      <c r="D92" s="12" t="s">
        <v>3</v>
      </c>
      <c r="E92" s="12" t="s">
        <v>4</v>
      </c>
      <c r="F92" s="12" t="s">
        <v>4</v>
      </c>
      <c r="G92" s="12"/>
      <c r="H92" s="12"/>
      <c r="I92" s="12"/>
      <c r="J92" s="12"/>
      <c r="K92" s="12"/>
      <c r="L92" s="12"/>
      <c r="M92" s="13">
        <v>0</v>
      </c>
      <c r="N92" s="13">
        <v>80.5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57.5</v>
      </c>
      <c r="AG92" s="5">
        <v>0</v>
      </c>
      <c r="AH92" s="5">
        <v>0</v>
      </c>
      <c r="AI92" s="5">
        <v>57.475000000000001</v>
      </c>
      <c r="AJ92" s="5">
        <v>-57.475000000000001</v>
      </c>
      <c r="AK92" s="5">
        <v>0</v>
      </c>
      <c r="AL92" s="6">
        <v>0.71397515527950306</v>
      </c>
      <c r="AM92" s="5">
        <v>0</v>
      </c>
      <c r="AN92" s="6">
        <v>0</v>
      </c>
      <c r="AO92" s="14">
        <v>0</v>
      </c>
      <c r="AP92" s="22">
        <f t="shared" si="1"/>
        <v>71.428571428571431</v>
      </c>
    </row>
    <row r="93" spans="1:42" ht="41.25" customHeight="1" outlineLevel="2">
      <c r="A93" s="11" t="s">
        <v>116</v>
      </c>
      <c r="B93" s="12" t="s">
        <v>52</v>
      </c>
      <c r="C93" s="12" t="s">
        <v>53</v>
      </c>
      <c r="D93" s="12" t="s">
        <v>3</v>
      </c>
      <c r="E93" s="12" t="s">
        <v>4</v>
      </c>
      <c r="F93" s="12" t="s">
        <v>4</v>
      </c>
      <c r="G93" s="12"/>
      <c r="H93" s="12"/>
      <c r="I93" s="12"/>
      <c r="J93" s="12"/>
      <c r="K93" s="12"/>
      <c r="L93" s="12"/>
      <c r="M93" s="13">
        <v>0</v>
      </c>
      <c r="N93" s="13">
        <v>80.5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57.5</v>
      </c>
      <c r="AG93" s="5">
        <v>0</v>
      </c>
      <c r="AH93" s="5">
        <v>0</v>
      </c>
      <c r="AI93" s="5">
        <v>57.475000000000001</v>
      </c>
      <c r="AJ93" s="5">
        <v>-57.475000000000001</v>
      </c>
      <c r="AK93" s="5">
        <v>0</v>
      </c>
      <c r="AL93" s="6">
        <v>0.71397515527950306</v>
      </c>
      <c r="AM93" s="5">
        <v>0</v>
      </c>
      <c r="AN93" s="6">
        <v>0</v>
      </c>
      <c r="AO93" s="14">
        <v>0</v>
      </c>
      <c r="AP93" s="22">
        <f t="shared" si="1"/>
        <v>71.428571428571431</v>
      </c>
    </row>
    <row r="94" spans="1:42" ht="12.75" customHeight="1">
      <c r="A94" s="41" t="s">
        <v>54</v>
      </c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7">
        <v>0</v>
      </c>
      <c r="N94" s="29">
        <f>N91+N88+N58+N50+N45+N12+N29</f>
        <v>907913.2</v>
      </c>
      <c r="O94" s="29">
        <v>0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29">
        <v>0</v>
      </c>
      <c r="V94" s="29">
        <v>0</v>
      </c>
      <c r="W94" s="29">
        <v>0</v>
      </c>
      <c r="X94" s="29">
        <v>0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0</v>
      </c>
      <c r="AE94" s="29">
        <v>0</v>
      </c>
      <c r="AF94" s="29">
        <f>AF91+AF88+AF58+AF50+AF45+AF12+AF29</f>
        <v>349824.76629999996</v>
      </c>
      <c r="AG94" s="7">
        <v>0</v>
      </c>
      <c r="AH94" s="7">
        <v>0</v>
      </c>
      <c r="AI94" s="7">
        <v>349824.8394</v>
      </c>
      <c r="AJ94" s="7">
        <v>-349824.8394</v>
      </c>
      <c r="AK94" s="7">
        <v>0</v>
      </c>
      <c r="AL94" s="8">
        <v>0.38530648849268201</v>
      </c>
      <c r="AM94" s="7">
        <v>0</v>
      </c>
      <c r="AN94" s="8">
        <v>0</v>
      </c>
      <c r="AO94" s="15">
        <v>0</v>
      </c>
      <c r="AP94" s="22">
        <f t="shared" si="1"/>
        <v>38.530639966463752</v>
      </c>
    </row>
    <row r="95" spans="1:42" ht="3.75" customHeight="1">
      <c r="A95" s="39" t="s">
        <v>55</v>
      </c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3"/>
    </row>
    <row r="96" spans="1:42" ht="9" customHeight="1">
      <c r="A96" s="30" t="s">
        <v>117</v>
      </c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</row>
  </sheetData>
  <autoFilter ref="A10:AP96"/>
  <mergeCells count="45">
    <mergeCell ref="B10:B11"/>
    <mergeCell ref="C10:C11"/>
    <mergeCell ref="D10:D11"/>
    <mergeCell ref="AP10:AP11"/>
    <mergeCell ref="N1:AP1"/>
    <mergeCell ref="N2:AP2"/>
    <mergeCell ref="N3:AP3"/>
    <mergeCell ref="A7:AP7"/>
    <mergeCell ref="A6:AP6"/>
    <mergeCell ref="E10:E11"/>
    <mergeCell ref="F10:F11"/>
    <mergeCell ref="M10:M11"/>
    <mergeCell ref="N10:N11"/>
    <mergeCell ref="A9:AO9"/>
    <mergeCell ref="AJ10:AJ11"/>
    <mergeCell ref="AK10:AK11"/>
    <mergeCell ref="Z10:Z11"/>
    <mergeCell ref="AA10:AA11"/>
    <mergeCell ref="AC10:AC11"/>
    <mergeCell ref="P10:P11"/>
    <mergeCell ref="Q10:Q11"/>
    <mergeCell ref="R10:R11"/>
    <mergeCell ref="S10:S11"/>
    <mergeCell ref="T10:T11"/>
    <mergeCell ref="U10:U11"/>
    <mergeCell ref="V10:V11"/>
    <mergeCell ref="W10:W11"/>
    <mergeCell ref="H10:H11"/>
    <mergeCell ref="I10:I11"/>
    <mergeCell ref="A96:AP96"/>
    <mergeCell ref="G10:G11"/>
    <mergeCell ref="AN10:AN11"/>
    <mergeCell ref="AO10:AO11"/>
    <mergeCell ref="AL10:AL11"/>
    <mergeCell ref="AH10:AH11"/>
    <mergeCell ref="AF10:AF11"/>
    <mergeCell ref="O10:O11"/>
    <mergeCell ref="Y10:Y11"/>
    <mergeCell ref="AE10:AE11"/>
    <mergeCell ref="A95:AE95"/>
    <mergeCell ref="A94:L94"/>
    <mergeCell ref="J10:J11"/>
    <mergeCell ref="K10:K11"/>
    <mergeCell ref="L10:L11"/>
    <mergeCell ref="A10:A11"/>
  </mergeCells>
  <phoneticPr fontId="0" type="noConversion"/>
  <pageMargins left="0.65" right="0.5" top="0.42" bottom="0.18" header="0.23" footer="0.19"/>
  <pageSetup paperSize="9" scale="90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B9FD509-41F9-4AAB-BF3D-8F432CE78F0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пол.2022</vt:lpstr>
      <vt:lpstr>'1 пол.2022'!Заголовки_для_печати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User</cp:lastModifiedBy>
  <cp:lastPrinted>2022-07-14T12:16:45Z</cp:lastPrinted>
  <dcterms:created xsi:type="dcterms:W3CDTF">2022-07-08T06:36:33Z</dcterms:created>
  <dcterms:modified xsi:type="dcterms:W3CDTF">2022-07-14T12:17:02Z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31.03.2017 14_50_48)(7).xlsx</vt:lpwstr>
  </property>
  <property fmtid="{D5CDD505-2E9C-101B-9397-08002B2CF9AE}" pid="4" name="Версия клиента">
    <vt:lpwstr>21.2.29.6080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