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365" windowWidth="14805" windowHeight="67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Лист1!$A$1:$M$61</definedName>
  </definedNames>
  <calcPr calcId="124519"/>
</workbook>
</file>

<file path=xl/calcChain.xml><?xml version="1.0" encoding="utf-8"?>
<calcChain xmlns="http://schemas.openxmlformats.org/spreadsheetml/2006/main">
  <c r="M49" i="1"/>
  <c r="M50"/>
  <c r="M51"/>
  <c r="M48"/>
  <c r="M34"/>
  <c r="M25"/>
  <c r="M19"/>
  <c r="M20"/>
  <c r="M21"/>
  <c r="M18"/>
  <c r="M14"/>
  <c r="M15"/>
  <c r="M16"/>
  <c r="M13"/>
  <c r="K12"/>
  <c r="K57"/>
  <c r="K52"/>
  <c r="K47"/>
  <c r="K42"/>
  <c r="K37"/>
  <c r="K32"/>
  <c r="K27"/>
  <c r="K22"/>
  <c r="K17"/>
  <c r="K11"/>
  <c r="K10"/>
  <c r="M10"/>
  <c r="K9"/>
  <c r="M9"/>
  <c r="K8"/>
  <c r="I10"/>
  <c r="M61"/>
  <c r="M60"/>
  <c r="M59"/>
  <c r="M58"/>
  <c r="L57"/>
  <c r="J57"/>
  <c r="I57"/>
  <c r="H57"/>
  <c r="G57"/>
  <c r="F57"/>
  <c r="E57"/>
  <c r="M57"/>
  <c r="M29"/>
  <c r="M30"/>
  <c r="M28"/>
  <c r="M27"/>
  <c r="H9"/>
  <c r="H10"/>
  <c r="H8"/>
  <c r="G9"/>
  <c r="F27"/>
  <c r="G27"/>
  <c r="H27"/>
  <c r="I27"/>
  <c r="J27"/>
  <c r="L27"/>
  <c r="E27"/>
  <c r="G10"/>
  <c r="M56"/>
  <c r="M55"/>
  <c r="M54"/>
  <c r="M53"/>
  <c r="L52"/>
  <c r="J52"/>
  <c r="I52"/>
  <c r="H52"/>
  <c r="G52"/>
  <c r="F52"/>
  <c r="E52"/>
  <c r="M52"/>
  <c r="L47"/>
  <c r="J47"/>
  <c r="I47"/>
  <c r="H47"/>
  <c r="G47"/>
  <c r="F47"/>
  <c r="E47"/>
  <c r="M47"/>
  <c r="M46"/>
  <c r="M45"/>
  <c r="M44"/>
  <c r="M43"/>
  <c r="L42"/>
  <c r="J42"/>
  <c r="I42"/>
  <c r="H42"/>
  <c r="G42"/>
  <c r="F42"/>
  <c r="E42"/>
  <c r="M42"/>
  <c r="M41"/>
  <c r="M40"/>
  <c r="M39"/>
  <c r="M38"/>
  <c r="M37"/>
  <c r="L37"/>
  <c r="J37"/>
  <c r="I37"/>
  <c r="H37"/>
  <c r="G37"/>
  <c r="F37"/>
  <c r="E37"/>
  <c r="M36"/>
  <c r="M35"/>
  <c r="M33"/>
  <c r="M32"/>
  <c r="L32"/>
  <c r="J32"/>
  <c r="I32"/>
  <c r="H32"/>
  <c r="G32"/>
  <c r="F32"/>
  <c r="E32"/>
  <c r="M26"/>
  <c r="M24"/>
  <c r="M23"/>
  <c r="M22"/>
  <c r="L22"/>
  <c r="J22"/>
  <c r="I22"/>
  <c r="H22"/>
  <c r="G22"/>
  <c r="F22"/>
  <c r="E22"/>
  <c r="L17"/>
  <c r="J17"/>
  <c r="I17"/>
  <c r="H17"/>
  <c r="G17"/>
  <c r="F17"/>
  <c r="E17"/>
  <c r="L12"/>
  <c r="J12"/>
  <c r="I12"/>
  <c r="H12"/>
  <c r="G12"/>
  <c r="F12"/>
  <c r="E12"/>
  <c r="L11"/>
  <c r="J11"/>
  <c r="I11"/>
  <c r="H11"/>
  <c r="G11"/>
  <c r="F11"/>
  <c r="E11"/>
  <c r="M11"/>
  <c r="L10"/>
  <c r="J10"/>
  <c r="F10"/>
  <c r="E10"/>
  <c r="L9"/>
  <c r="L7"/>
  <c r="J9"/>
  <c r="I9"/>
  <c r="F9"/>
  <c r="E9"/>
  <c r="L8"/>
  <c r="J8"/>
  <c r="I8"/>
  <c r="I7"/>
  <c r="G8"/>
  <c r="G7"/>
  <c r="F8"/>
  <c r="F7"/>
  <c r="E8"/>
  <c r="M8"/>
  <c r="E7"/>
  <c r="H7"/>
  <c r="M17"/>
  <c r="J7"/>
  <c r="K7"/>
  <c r="M7"/>
  <c r="M12"/>
</calcChain>
</file>

<file path=xl/sharedStrings.xml><?xml version="1.0" encoding="utf-8"?>
<sst xmlns="http://schemas.openxmlformats.org/spreadsheetml/2006/main" count="94" uniqueCount="36">
  <si>
    <t>№ п/п</t>
  </si>
  <si>
    <t>Статус</t>
  </si>
  <si>
    <t>Источники финансирования</t>
  </si>
  <si>
    <t>Оценка расходов (тыс. рублей)</t>
  </si>
  <si>
    <t>Подпрограмма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</si>
  <si>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</si>
  <si>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</si>
  <si>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</si>
  <si>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</si>
  <si>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</si>
  <si>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Муниципальная программа</t>
  </si>
  <si>
    <t>итого</t>
  </si>
  <si>
    <t xml:space="preserve">Наименование </t>
  </si>
  <si>
    <t xml:space="preserve"> "Организация на территории муниципального образования мероприятий, направленных на координацию деятельности организаций жилищно-коммунального комплекса города Вятские Поляны"    </t>
  </si>
  <si>
    <t>Отдельное  мероприятие</t>
  </si>
  <si>
    <t>"Предоставление субсидий на оказание услуг по обслуживанию автономной котельной ул.Школьная, д.3"</t>
  </si>
  <si>
    <t>2019 год</t>
  </si>
  <si>
    <t>2020 год</t>
  </si>
  <si>
    <t>2014 год                          факт</t>
  </si>
  <si>
    <t>2015 год                          факт</t>
  </si>
  <si>
    <t xml:space="preserve"> "Предоставление субсидий из бюджета города на возмещение недополученных доходов организациям, предоставляющим населению услугу по сбору и вывозу ЖБО"</t>
  </si>
  <si>
    <t xml:space="preserve"> "Предоставление субсидий из бюджета города на возмещение недополученных доходов теплоснабжающим организациям"</t>
  </si>
  <si>
    <t>2016 год  факт</t>
  </si>
  <si>
    <t>"Городская комфортная среда" на 2017 год</t>
  </si>
  <si>
    <t>Приложение № 3 к муниципальной программе</t>
  </si>
  <si>
    <t>2017 год    факт</t>
  </si>
  <si>
    <t>"Разработка дизайн-проектов благоустройства дворовых территорий, общественной территории и мест массового отдыха"</t>
  </si>
  <si>
    <t>Прогнозная оценка ресурсного обеспечения реализации муниципальной программы                                                                                                                           муниципального образования городского округа город Вятские Поляны Кировской области                                                                                                                 "Развитие жилищно-коммунальной инфраструктуры города Вятские Поляны" на 2014-2021 годы за счет всех источников финансирования</t>
  </si>
  <si>
    <t>"Развитие жилищно-коммунальной инфраструктуры города Вятские Поляны"                                                                                                                         на 2014-2021 годы</t>
  </si>
  <si>
    <t>"Модернизация и реформирование жилищно-коммунального хозяйства города Вятские Поляны"                                                                            на 2014-2021 годы</t>
  </si>
  <si>
    <t>"Обеспечение благоустройства города Вятские Поляны"                                       на 2014-2021 годы</t>
  </si>
  <si>
    <t>"Энергосбережение и повышение энергетической эффективности города Вятские Поляны"                                                                                         на 2014-2021 годы</t>
  </si>
  <si>
    <t>2021 год</t>
  </si>
  <si>
    <t>2018 год  факт</t>
  </si>
  <si>
    <t xml:space="preserve"> "Предоставление дополнительной меры социальной поддержки участникам и инвалидам Великой Отечественной войны на проведение ремонта жилых помещений"</t>
  </si>
  <si>
    <t xml:space="preserve">в редакции постановления администрации                                                                                 города Вятские Поляны                                                                                                                   от 30.10.2019    №   1498
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</si>
</sst>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0.00000"/>
  </numFmts>
  <fonts count="10"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Border="1"/>
    <xf numFmtId="164" fontId="0" fillId="0" borderId="0" xfId="0" applyNumberForma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166" fontId="0" fillId="0" borderId="0" xfId="0" applyNumberFormat="1"/>
    <xf numFmtId="0" fontId="1" fillId="2" borderId="1" xfId="0" applyFont="1" applyFill="1" applyBorder="1"/>
    <xf numFmtId="0" fontId="1" fillId="0" borderId="1" xfId="0" applyFont="1" applyBorder="1"/>
    <xf numFmtId="164" fontId="2" fillId="2" borderId="1" xfId="0" applyNumberFormat="1" applyFont="1" applyFill="1" applyBorder="1"/>
    <xf numFmtId="1" fontId="2" fillId="2" borderId="1" xfId="0" applyNumberFormat="1" applyFont="1" applyFill="1" applyBorder="1"/>
    <xf numFmtId="166" fontId="4" fillId="2" borderId="1" xfId="0" applyNumberFormat="1" applyFont="1" applyFill="1" applyBorder="1"/>
    <xf numFmtId="164" fontId="4" fillId="2" borderId="1" xfId="0" applyNumberFormat="1" applyFont="1" applyFill="1" applyBorder="1"/>
    <xf numFmtId="1" fontId="4" fillId="2" borderId="1" xfId="0" applyNumberFormat="1" applyFont="1" applyFill="1" applyBorder="1"/>
    <xf numFmtId="1" fontId="4" fillId="0" borderId="1" xfId="0" applyNumberFormat="1" applyFont="1" applyBorder="1"/>
    <xf numFmtId="164" fontId="4" fillId="0" borderId="1" xfId="0" applyNumberFormat="1" applyFont="1" applyBorder="1"/>
    <xf numFmtId="1" fontId="8" fillId="2" borderId="1" xfId="0" applyNumberFormat="1" applyFont="1" applyFill="1" applyBorder="1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166" fontId="9" fillId="2" borderId="1" xfId="0" applyNumberFormat="1" applyFont="1" applyFill="1" applyBorder="1"/>
    <xf numFmtId="164" fontId="9" fillId="2" borderId="1" xfId="0" applyNumberFormat="1" applyFont="1" applyFill="1" applyBorder="1"/>
    <xf numFmtId="164" fontId="6" fillId="2" borderId="1" xfId="0" applyNumberFormat="1" applyFont="1" applyFill="1" applyBorder="1"/>
    <xf numFmtId="166" fontId="6" fillId="2" borderId="1" xfId="0" applyNumberFormat="1" applyFont="1" applyFill="1" applyBorder="1"/>
    <xf numFmtId="1" fontId="6" fillId="2" borderId="1" xfId="0" applyNumberFormat="1" applyFont="1" applyFill="1" applyBorder="1"/>
    <xf numFmtId="164" fontId="6" fillId="0" borderId="1" xfId="0" applyNumberFormat="1" applyFont="1" applyBorder="1"/>
    <xf numFmtId="165" fontId="2" fillId="2" borderId="1" xfId="0" applyNumberFormat="1" applyFont="1" applyFill="1" applyBorder="1"/>
    <xf numFmtId="165" fontId="6" fillId="2" borderId="1" xfId="0" applyNumberFormat="1" applyFont="1" applyFill="1" applyBorder="1"/>
    <xf numFmtId="165" fontId="9" fillId="2" borderId="1" xfId="0" applyNumberFormat="1" applyFont="1" applyFill="1" applyBorder="1"/>
    <xf numFmtId="165" fontId="4" fillId="2" borderId="1" xfId="0" applyNumberFormat="1" applyFont="1" applyFill="1" applyBorder="1"/>
    <xf numFmtId="164" fontId="5" fillId="0" borderId="1" xfId="0" applyNumberFormat="1" applyFont="1" applyBorder="1"/>
    <xf numFmtId="164" fontId="2" fillId="0" borderId="1" xfId="0" applyNumberFormat="1" applyFont="1" applyBorder="1"/>
    <xf numFmtId="165" fontId="5" fillId="2" borderId="1" xfId="0" applyNumberFormat="1" applyFont="1" applyFill="1" applyBorder="1"/>
    <xf numFmtId="0" fontId="6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1"/>
  <sheetViews>
    <sheetView tabSelected="1" topLeftCell="D28" workbookViewId="0">
      <selection activeCell="T3" sqref="T3"/>
    </sheetView>
  </sheetViews>
  <sheetFormatPr defaultRowHeight="15"/>
  <cols>
    <col min="1" max="1" width="3.7109375" customWidth="1"/>
    <col min="2" max="2" width="13.7109375" customWidth="1"/>
    <col min="3" max="3" width="24.85546875" customWidth="1"/>
    <col min="4" max="4" width="21.85546875" customWidth="1"/>
    <col min="5" max="5" width="12.7109375" customWidth="1"/>
    <col min="6" max="12" width="10.7109375" customWidth="1"/>
    <col min="13" max="13" width="14.140625" customWidth="1"/>
    <col min="14" max="14" width="5.140625" customWidth="1"/>
    <col min="15" max="15" width="20.7109375" hidden="1" customWidth="1"/>
    <col min="16" max="19" width="9.140625" hidden="1" customWidth="1"/>
    <col min="20" max="20" width="12.5703125" bestFit="1" customWidth="1"/>
  </cols>
  <sheetData>
    <row r="1" spans="1:20" ht="18" customHeight="1">
      <c r="H1" s="5"/>
      <c r="I1" s="57" t="s">
        <v>24</v>
      </c>
      <c r="J1" s="57"/>
      <c r="K1" s="57"/>
      <c r="L1" s="57"/>
      <c r="M1" s="57"/>
    </row>
    <row r="2" spans="1:20" ht="14.25" customHeight="1">
      <c r="H2" s="5"/>
      <c r="I2" s="5"/>
      <c r="J2" s="5"/>
      <c r="K2" s="5"/>
      <c r="L2" s="5"/>
      <c r="M2" s="5"/>
    </row>
    <row r="3" spans="1:20" s="3" customFormat="1" ht="40.5" customHeight="1">
      <c r="G3" s="4"/>
      <c r="H3" s="4"/>
      <c r="I3" s="58" t="s">
        <v>35</v>
      </c>
      <c r="J3" s="58"/>
      <c r="K3" s="58"/>
      <c r="L3" s="58"/>
      <c r="M3" s="58"/>
    </row>
    <row r="4" spans="1:20" ht="74.25" customHeight="1">
      <c r="A4" s="54" t="s">
        <v>27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T4" s="17"/>
    </row>
    <row r="5" spans="1:20" ht="18" customHeight="1">
      <c r="A5" s="55" t="s">
        <v>0</v>
      </c>
      <c r="B5" s="60" t="s">
        <v>1</v>
      </c>
      <c r="C5" s="55" t="s">
        <v>12</v>
      </c>
      <c r="D5" s="56" t="s">
        <v>2</v>
      </c>
      <c r="E5" s="60" t="s">
        <v>3</v>
      </c>
      <c r="F5" s="60"/>
      <c r="G5" s="60"/>
      <c r="H5" s="60"/>
      <c r="I5" s="60"/>
      <c r="J5" s="60"/>
      <c r="K5" s="60"/>
      <c r="L5" s="60"/>
      <c r="M5" s="60"/>
    </row>
    <row r="6" spans="1:20" ht="30.75" customHeight="1">
      <c r="A6" s="55"/>
      <c r="B6" s="60"/>
      <c r="C6" s="55"/>
      <c r="D6" s="56"/>
      <c r="E6" s="18" t="s">
        <v>18</v>
      </c>
      <c r="F6" s="18" t="s">
        <v>19</v>
      </c>
      <c r="G6" s="18" t="s">
        <v>22</v>
      </c>
      <c r="H6" s="35" t="s">
        <v>25</v>
      </c>
      <c r="I6" s="18" t="s">
        <v>33</v>
      </c>
      <c r="J6" s="19" t="s">
        <v>16</v>
      </c>
      <c r="K6" s="20" t="s">
        <v>17</v>
      </c>
      <c r="L6" s="20" t="s">
        <v>32</v>
      </c>
      <c r="M6" s="19" t="s">
        <v>11</v>
      </c>
    </row>
    <row r="7" spans="1:20" ht="18.95" customHeight="1">
      <c r="A7" s="51"/>
      <c r="B7" s="37" t="s">
        <v>10</v>
      </c>
      <c r="C7" s="37" t="s">
        <v>28</v>
      </c>
      <c r="D7" s="7" t="s">
        <v>5</v>
      </c>
      <c r="E7" s="22">
        <f>SUM(E8:E11)</f>
        <v>76528.95</v>
      </c>
      <c r="F7" s="23">
        <f t="shared" ref="F7:L7" si="0">F8+F9+F10+F11</f>
        <v>25860.3</v>
      </c>
      <c r="G7" s="30">
        <f t="shared" si="0"/>
        <v>32175.5</v>
      </c>
      <c r="H7" s="30">
        <f t="shared" si="0"/>
        <v>40866.800000000003</v>
      </c>
      <c r="I7" s="34">
        <f t="shared" si="0"/>
        <v>18214</v>
      </c>
      <c r="J7" s="34">
        <f t="shared" si="0"/>
        <v>21079.7</v>
      </c>
      <c r="K7" s="29">
        <f>K8+K9+K10+K11</f>
        <v>37491.5</v>
      </c>
      <c r="L7" s="29">
        <f t="shared" si="0"/>
        <v>9800.5</v>
      </c>
      <c r="M7" s="32">
        <f>SUM(E7:L7)</f>
        <v>262017.25</v>
      </c>
      <c r="T7" s="6"/>
    </row>
    <row r="8" spans="1:20" ht="18.95" customHeight="1">
      <c r="A8" s="52"/>
      <c r="B8" s="38"/>
      <c r="C8" s="38"/>
      <c r="D8" s="8" t="s">
        <v>6</v>
      </c>
      <c r="E8" s="10">
        <f t="shared" ref="E8:F11" si="1">E13+E18+E23+E33+E38+E43+E48</f>
        <v>0</v>
      </c>
      <c r="F8" s="10">
        <f t="shared" si="1"/>
        <v>0</v>
      </c>
      <c r="G8" s="10">
        <f>G13+G18+G23+G33+G38+G43+G48+G53</f>
        <v>0</v>
      </c>
      <c r="H8" s="28">
        <f>H13+H18+H23+H33+H38+H43+H48+H28</f>
        <v>12549</v>
      </c>
      <c r="I8" s="10">
        <f>I13+I18+I23+I33+I38+I43+I48</f>
        <v>0</v>
      </c>
      <c r="J8" s="10">
        <f>J13+J18+J23+J33+J38+J43+J48</f>
        <v>0</v>
      </c>
      <c r="K8" s="31">
        <f>K13+K18+K23+K33+K38+K43+K48</f>
        <v>8170</v>
      </c>
      <c r="L8" s="13">
        <f>L13+L18+L23+L33+L38+L43+L48</f>
        <v>0</v>
      </c>
      <c r="M8" s="33">
        <f>SUM(E8:L8)</f>
        <v>20719</v>
      </c>
      <c r="T8" s="6"/>
    </row>
    <row r="9" spans="1:20" ht="18.95" customHeight="1">
      <c r="A9" s="52"/>
      <c r="B9" s="38"/>
      <c r="C9" s="38"/>
      <c r="D9" s="7" t="s">
        <v>7</v>
      </c>
      <c r="E9" s="9">
        <f t="shared" si="1"/>
        <v>42755</v>
      </c>
      <c r="F9" s="9">
        <f t="shared" si="1"/>
        <v>40</v>
      </c>
      <c r="G9" s="28">
        <f>G14+G19+G24+G34+G39+G44+G49+G54</f>
        <v>9579.1999999999989</v>
      </c>
      <c r="H9" s="28">
        <f>H14+H19+H24+H34+H39+H44+H49+H29</f>
        <v>846.6</v>
      </c>
      <c r="I9" s="28">
        <f t="shared" ref="H9:L11" si="2">I14+I19+I24+I34+I39+I44+I49</f>
        <v>160</v>
      </c>
      <c r="J9" s="28">
        <f t="shared" si="2"/>
        <v>1238.9000000000001</v>
      </c>
      <c r="K9" s="31">
        <f>K14+K19+K24+K34+K39+K44+K49</f>
        <v>16365.3</v>
      </c>
      <c r="L9" s="31">
        <f t="shared" si="2"/>
        <v>185</v>
      </c>
      <c r="M9" s="9">
        <f>SUM(E9:L9)</f>
        <v>71170</v>
      </c>
      <c r="T9" s="2"/>
    </row>
    <row r="10" spans="1:20" ht="18.95" customHeight="1">
      <c r="A10" s="52"/>
      <c r="B10" s="38"/>
      <c r="C10" s="38"/>
      <c r="D10" s="7" t="s">
        <v>8</v>
      </c>
      <c r="E10" s="9">
        <f t="shared" si="1"/>
        <v>33773.949999999997</v>
      </c>
      <c r="F10" s="9">
        <f t="shared" si="1"/>
        <v>25820.3</v>
      </c>
      <c r="G10" s="28">
        <f>G15+G20+G25+G35+G40+G45+G50+G55</f>
        <v>22476.3</v>
      </c>
      <c r="H10" s="28">
        <f>H15+H20+H25+H35+H40+H45+H50+H30</f>
        <v>27471.200000000001</v>
      </c>
      <c r="I10" s="28">
        <f>I15+I20+I25+I35+I40+I45+I50+I60</f>
        <v>18054</v>
      </c>
      <c r="J10" s="28">
        <f t="shared" si="2"/>
        <v>19840.8</v>
      </c>
      <c r="K10" s="31">
        <f>K15+K20+K25+K35+K40+K45+K50</f>
        <v>12956.2</v>
      </c>
      <c r="L10" s="31">
        <f t="shared" si="2"/>
        <v>9615.5</v>
      </c>
      <c r="M10" s="9">
        <f>SUM(E10:L10)</f>
        <v>170008.25</v>
      </c>
      <c r="T10" s="2"/>
    </row>
    <row r="11" spans="1:20" ht="18.95" customHeight="1">
      <c r="A11" s="53"/>
      <c r="B11" s="39"/>
      <c r="C11" s="39"/>
      <c r="D11" s="7" t="s">
        <v>9</v>
      </c>
      <c r="E11" s="10">
        <f t="shared" si="1"/>
        <v>0</v>
      </c>
      <c r="F11" s="10">
        <f t="shared" si="1"/>
        <v>0</v>
      </c>
      <c r="G11" s="28">
        <f>G16+G21+G26+G36+G41+G46+G51+G56</f>
        <v>120</v>
      </c>
      <c r="H11" s="10">
        <f t="shared" si="2"/>
        <v>0</v>
      </c>
      <c r="I11" s="10">
        <f t="shared" si="2"/>
        <v>0</v>
      </c>
      <c r="J11" s="10">
        <f t="shared" si="2"/>
        <v>0</v>
      </c>
      <c r="K11" s="13">
        <f>K16+K21+K26+K36+K41+K46+K51</f>
        <v>0</v>
      </c>
      <c r="L11" s="13">
        <f t="shared" si="2"/>
        <v>0</v>
      </c>
      <c r="M11" s="9">
        <f>SUM(E11:L11)</f>
        <v>120</v>
      </c>
      <c r="T11" s="2"/>
    </row>
    <row r="12" spans="1:20" ht="18.95" customHeight="1">
      <c r="A12" s="50">
        <v>1</v>
      </c>
      <c r="B12" s="59" t="s">
        <v>4</v>
      </c>
      <c r="C12" s="37" t="s">
        <v>29</v>
      </c>
      <c r="D12" s="7" t="s">
        <v>5</v>
      </c>
      <c r="E12" s="25">
        <f>SUM(E13:E16)</f>
        <v>52862.963000000003</v>
      </c>
      <c r="F12" s="24">
        <f t="shared" ref="F12:L12" si="3">F13+F14+F15+F16</f>
        <v>211</v>
      </c>
      <c r="G12" s="29">
        <f t="shared" si="3"/>
        <v>10887.3</v>
      </c>
      <c r="H12" s="29">
        <f t="shared" si="3"/>
        <v>244</v>
      </c>
      <c r="I12" s="29">
        <f t="shared" si="3"/>
        <v>75</v>
      </c>
      <c r="J12" s="29">
        <f t="shared" si="3"/>
        <v>1491.5</v>
      </c>
      <c r="K12" s="29">
        <f>K13+K14+K15+K16</f>
        <v>26423.8</v>
      </c>
      <c r="L12" s="26">
        <f t="shared" si="3"/>
        <v>0</v>
      </c>
      <c r="M12" s="24">
        <f>M13+M14+M15+M16</f>
        <v>92195.563000000009</v>
      </c>
      <c r="T12" s="2"/>
    </row>
    <row r="13" spans="1:20" ht="18.95" customHeight="1">
      <c r="A13" s="50"/>
      <c r="B13" s="59"/>
      <c r="C13" s="38"/>
      <c r="D13" s="8" t="s">
        <v>6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31">
        <v>8170</v>
      </c>
      <c r="L13" s="13">
        <v>0</v>
      </c>
      <c r="M13" s="9">
        <f>SUM(E13:L13)</f>
        <v>8170</v>
      </c>
    </row>
    <row r="14" spans="1:20" ht="18.95" customHeight="1">
      <c r="A14" s="50"/>
      <c r="B14" s="59"/>
      <c r="C14" s="38"/>
      <c r="D14" s="7" t="s">
        <v>7</v>
      </c>
      <c r="E14" s="12">
        <v>42755</v>
      </c>
      <c r="F14" s="13">
        <v>0</v>
      </c>
      <c r="G14" s="31">
        <v>8730.2999999999993</v>
      </c>
      <c r="H14" s="13">
        <v>0</v>
      </c>
      <c r="I14" s="13">
        <v>0</v>
      </c>
      <c r="J14" s="13">
        <v>0</v>
      </c>
      <c r="K14" s="31">
        <v>16164.3</v>
      </c>
      <c r="L14" s="13">
        <v>0</v>
      </c>
      <c r="M14" s="9">
        <f t="shared" ref="M14:M21" si="4">SUM(E14:L14)</f>
        <v>67649.600000000006</v>
      </c>
    </row>
    <row r="15" spans="1:20" ht="18.95" customHeight="1">
      <c r="A15" s="50"/>
      <c r="B15" s="59"/>
      <c r="C15" s="38"/>
      <c r="D15" s="7" t="s">
        <v>8</v>
      </c>
      <c r="E15" s="11">
        <v>10107.963</v>
      </c>
      <c r="F15" s="12">
        <v>211</v>
      </c>
      <c r="G15" s="31">
        <v>2157</v>
      </c>
      <c r="H15" s="31">
        <v>244</v>
      </c>
      <c r="I15" s="31">
        <v>75</v>
      </c>
      <c r="J15" s="31">
        <v>1491.5</v>
      </c>
      <c r="K15" s="31">
        <v>2089.5</v>
      </c>
      <c r="L15" s="13">
        <v>0</v>
      </c>
      <c r="M15" s="9">
        <f t="shared" si="4"/>
        <v>16375.963</v>
      </c>
    </row>
    <row r="16" spans="1:20" ht="18.95" customHeight="1">
      <c r="A16" s="50"/>
      <c r="B16" s="59"/>
      <c r="C16" s="39"/>
      <c r="D16" s="7" t="s">
        <v>9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0">
        <f t="shared" si="4"/>
        <v>0</v>
      </c>
    </row>
    <row r="17" spans="1:20" ht="18.95" customHeight="1">
      <c r="A17" s="40">
        <v>2</v>
      </c>
      <c r="B17" s="47" t="s">
        <v>4</v>
      </c>
      <c r="C17" s="37" t="s">
        <v>30</v>
      </c>
      <c r="D17" s="7" t="s">
        <v>5</v>
      </c>
      <c r="E17" s="24">
        <f t="shared" ref="E17:L17" si="5">E18+E19+E20+E21</f>
        <v>17423.014999999999</v>
      </c>
      <c r="F17" s="24">
        <f t="shared" si="5"/>
        <v>20314.2</v>
      </c>
      <c r="G17" s="29">
        <f t="shared" si="5"/>
        <v>15767.5</v>
      </c>
      <c r="H17" s="29">
        <f t="shared" si="5"/>
        <v>21951.1</v>
      </c>
      <c r="I17" s="29">
        <f t="shared" si="5"/>
        <v>15261.5</v>
      </c>
      <c r="J17" s="29">
        <f t="shared" si="5"/>
        <v>18933.2</v>
      </c>
      <c r="K17" s="29">
        <f>K18+K19+K20+K21</f>
        <v>11067.7</v>
      </c>
      <c r="L17" s="29">
        <f t="shared" si="5"/>
        <v>9800.5</v>
      </c>
      <c r="M17" s="27">
        <f>SUM(E17:L17)</f>
        <v>130518.715</v>
      </c>
      <c r="N17" s="1"/>
      <c r="T17" s="2"/>
    </row>
    <row r="18" spans="1:20" ht="18.95" customHeight="1">
      <c r="A18" s="41"/>
      <c r="B18" s="48"/>
      <c r="C18" s="38"/>
      <c r="D18" s="8" t="s">
        <v>6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0">
        <f t="shared" si="4"/>
        <v>0</v>
      </c>
      <c r="N18" s="1"/>
    </row>
    <row r="19" spans="1:20" ht="18.95" customHeight="1">
      <c r="A19" s="41"/>
      <c r="B19" s="48"/>
      <c r="C19" s="38"/>
      <c r="D19" s="7" t="s">
        <v>7</v>
      </c>
      <c r="E19" s="13">
        <v>0</v>
      </c>
      <c r="F19" s="12">
        <v>40</v>
      </c>
      <c r="G19" s="31">
        <v>307</v>
      </c>
      <c r="H19" s="31">
        <v>92.5</v>
      </c>
      <c r="I19" s="31">
        <v>160</v>
      </c>
      <c r="J19" s="31">
        <v>588.9</v>
      </c>
      <c r="K19" s="31">
        <v>201</v>
      </c>
      <c r="L19" s="31">
        <v>185</v>
      </c>
      <c r="M19" s="9">
        <f t="shared" si="4"/>
        <v>1574.4</v>
      </c>
      <c r="N19" s="1"/>
    </row>
    <row r="20" spans="1:20" ht="18.95" customHeight="1">
      <c r="A20" s="41"/>
      <c r="B20" s="48"/>
      <c r="C20" s="38"/>
      <c r="D20" s="7" t="s">
        <v>8</v>
      </c>
      <c r="E20" s="12">
        <v>17423.014999999999</v>
      </c>
      <c r="F20" s="12">
        <v>20274.2</v>
      </c>
      <c r="G20" s="31">
        <v>15340.5</v>
      </c>
      <c r="H20" s="31">
        <v>21858.6</v>
      </c>
      <c r="I20" s="31">
        <v>15101.5</v>
      </c>
      <c r="J20" s="31">
        <v>18344.3</v>
      </c>
      <c r="K20" s="31">
        <v>10866.7</v>
      </c>
      <c r="L20" s="31">
        <v>9615.5</v>
      </c>
      <c r="M20" s="9">
        <f t="shared" si="4"/>
        <v>128824.315</v>
      </c>
      <c r="N20" s="1"/>
    </row>
    <row r="21" spans="1:20" ht="18.95" customHeight="1">
      <c r="A21" s="42"/>
      <c r="B21" s="49"/>
      <c r="C21" s="39"/>
      <c r="D21" s="7" t="s">
        <v>9</v>
      </c>
      <c r="E21" s="13">
        <v>0</v>
      </c>
      <c r="F21" s="13">
        <v>0</v>
      </c>
      <c r="G21" s="31">
        <v>120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9">
        <f t="shared" si="4"/>
        <v>120</v>
      </c>
      <c r="N21" s="1"/>
    </row>
    <row r="22" spans="1:20" ht="18.95" customHeight="1">
      <c r="A22" s="40">
        <v>3</v>
      </c>
      <c r="B22" s="47" t="s">
        <v>4</v>
      </c>
      <c r="C22" s="37" t="s">
        <v>31</v>
      </c>
      <c r="D22" s="7" t="s">
        <v>5</v>
      </c>
      <c r="E22" s="24">
        <f t="shared" ref="E22:M22" si="6">SUM(E23:E26)</f>
        <v>313.452</v>
      </c>
      <c r="F22" s="26">
        <f t="shared" si="6"/>
        <v>0</v>
      </c>
      <c r="G22" s="29">
        <f t="shared" si="6"/>
        <v>23</v>
      </c>
      <c r="H22" s="29">
        <f t="shared" si="6"/>
        <v>7.9</v>
      </c>
      <c r="I22" s="26">
        <f t="shared" si="6"/>
        <v>0</v>
      </c>
      <c r="J22" s="29">
        <f t="shared" si="6"/>
        <v>5</v>
      </c>
      <c r="K22" s="26">
        <f t="shared" si="6"/>
        <v>0</v>
      </c>
      <c r="L22" s="26">
        <f t="shared" si="6"/>
        <v>0</v>
      </c>
      <c r="M22" s="24">
        <f t="shared" si="6"/>
        <v>349.35199999999998</v>
      </c>
      <c r="N22" s="1"/>
    </row>
    <row r="23" spans="1:20" ht="18.95" customHeight="1">
      <c r="A23" s="41"/>
      <c r="B23" s="48"/>
      <c r="C23" s="38"/>
      <c r="D23" s="8" t="s">
        <v>6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4">
        <f>E23+F23+G23+H23+I23</f>
        <v>0</v>
      </c>
    </row>
    <row r="24" spans="1:20" ht="18.95" customHeight="1">
      <c r="A24" s="41"/>
      <c r="B24" s="48"/>
      <c r="C24" s="38"/>
      <c r="D24" s="7" t="s">
        <v>7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4">
        <f>E24+F24+G24+H24+I24</f>
        <v>0</v>
      </c>
    </row>
    <row r="25" spans="1:20" ht="18.95" customHeight="1">
      <c r="A25" s="41"/>
      <c r="B25" s="48"/>
      <c r="C25" s="38"/>
      <c r="D25" s="7" t="s">
        <v>8</v>
      </c>
      <c r="E25" s="12">
        <v>313.452</v>
      </c>
      <c r="F25" s="13">
        <v>0</v>
      </c>
      <c r="G25" s="31">
        <v>23</v>
      </c>
      <c r="H25" s="31">
        <v>7.9</v>
      </c>
      <c r="I25" s="13">
        <v>0</v>
      </c>
      <c r="J25" s="31">
        <v>5</v>
      </c>
      <c r="K25" s="13">
        <v>0</v>
      </c>
      <c r="L25" s="13">
        <v>0</v>
      </c>
      <c r="M25" s="15">
        <f>SUM(E25:L25)</f>
        <v>349.35199999999998</v>
      </c>
    </row>
    <row r="26" spans="1:20" ht="18.95" customHeight="1">
      <c r="A26" s="42"/>
      <c r="B26" s="49"/>
      <c r="C26" s="39"/>
      <c r="D26" s="7" t="s">
        <v>9</v>
      </c>
      <c r="E26" s="13">
        <v>0</v>
      </c>
      <c r="F26" s="13">
        <v>0</v>
      </c>
      <c r="G26" s="13">
        <v>0</v>
      </c>
      <c r="H26" s="16">
        <v>0</v>
      </c>
      <c r="I26" s="13">
        <v>0</v>
      </c>
      <c r="J26" s="13">
        <v>0</v>
      </c>
      <c r="K26" s="13">
        <v>0</v>
      </c>
      <c r="L26" s="13">
        <v>0</v>
      </c>
      <c r="M26" s="14">
        <f>SUM(E26:L26)</f>
        <v>0</v>
      </c>
    </row>
    <row r="27" spans="1:20" ht="18.95" customHeight="1">
      <c r="A27" s="21">
        <v>4</v>
      </c>
      <c r="B27" s="47" t="s">
        <v>4</v>
      </c>
      <c r="C27" s="37" t="s">
        <v>23</v>
      </c>
      <c r="D27" s="7" t="s">
        <v>5</v>
      </c>
      <c r="E27" s="26">
        <f>SUM(E28:E31)</f>
        <v>0</v>
      </c>
      <c r="F27" s="26">
        <f t="shared" ref="F27:L27" si="7">SUM(F28:F31)</f>
        <v>0</v>
      </c>
      <c r="G27" s="26">
        <f t="shared" si="7"/>
        <v>0</v>
      </c>
      <c r="H27" s="29">
        <f t="shared" si="7"/>
        <v>13369.7</v>
      </c>
      <c r="I27" s="26">
        <f t="shared" si="7"/>
        <v>0</v>
      </c>
      <c r="J27" s="26">
        <f t="shared" si="7"/>
        <v>0</v>
      </c>
      <c r="K27" s="26">
        <f>SUM(K28:K31)</f>
        <v>0</v>
      </c>
      <c r="L27" s="26">
        <f t="shared" si="7"/>
        <v>0</v>
      </c>
      <c r="M27" s="24">
        <f>SUM(M28:M31)</f>
        <v>13369.7</v>
      </c>
    </row>
    <row r="28" spans="1:20" ht="18.95" customHeight="1">
      <c r="A28" s="21"/>
      <c r="B28" s="48"/>
      <c r="C28" s="38"/>
      <c r="D28" s="8" t="s">
        <v>6</v>
      </c>
      <c r="E28" s="13">
        <v>0</v>
      </c>
      <c r="F28" s="13">
        <v>0</v>
      </c>
      <c r="G28" s="13">
        <v>0</v>
      </c>
      <c r="H28" s="31">
        <v>12549</v>
      </c>
      <c r="I28" s="13">
        <v>0</v>
      </c>
      <c r="J28" s="13">
        <v>0</v>
      </c>
      <c r="K28" s="13">
        <v>0</v>
      </c>
      <c r="L28" s="13">
        <v>0</v>
      </c>
      <c r="M28" s="12">
        <f>SUM(E28:L28)</f>
        <v>12549</v>
      </c>
    </row>
    <row r="29" spans="1:20" ht="18.95" customHeight="1">
      <c r="A29" s="21"/>
      <c r="B29" s="48"/>
      <c r="C29" s="38"/>
      <c r="D29" s="7" t="s">
        <v>7</v>
      </c>
      <c r="E29" s="13">
        <v>0</v>
      </c>
      <c r="F29" s="13">
        <v>0</v>
      </c>
      <c r="G29" s="13">
        <v>0</v>
      </c>
      <c r="H29" s="31">
        <v>660.5</v>
      </c>
      <c r="I29" s="13">
        <v>0</v>
      </c>
      <c r="J29" s="13">
        <v>0</v>
      </c>
      <c r="K29" s="13">
        <v>0</v>
      </c>
      <c r="L29" s="13">
        <v>0</v>
      </c>
      <c r="M29" s="12">
        <f>SUM(E29:L29)</f>
        <v>660.5</v>
      </c>
    </row>
    <row r="30" spans="1:20" ht="18.95" customHeight="1">
      <c r="A30" s="21"/>
      <c r="B30" s="48"/>
      <c r="C30" s="38"/>
      <c r="D30" s="7" t="s">
        <v>8</v>
      </c>
      <c r="E30" s="13">
        <v>0</v>
      </c>
      <c r="F30" s="13">
        <v>0</v>
      </c>
      <c r="G30" s="13">
        <v>0</v>
      </c>
      <c r="H30" s="31">
        <v>160.19999999999999</v>
      </c>
      <c r="I30" s="13">
        <v>0</v>
      </c>
      <c r="J30" s="13">
        <v>0</v>
      </c>
      <c r="K30" s="13">
        <v>0</v>
      </c>
      <c r="L30" s="13">
        <v>0</v>
      </c>
      <c r="M30" s="12">
        <f>SUM(E30:L30)</f>
        <v>160.19999999999999</v>
      </c>
    </row>
    <row r="31" spans="1:20" ht="18.95" customHeight="1">
      <c r="A31" s="36"/>
      <c r="B31" s="49"/>
      <c r="C31" s="39"/>
      <c r="D31" s="7" t="s">
        <v>9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</row>
    <row r="32" spans="1:20" ht="18.95" customHeight="1">
      <c r="A32" s="40">
        <v>5</v>
      </c>
      <c r="B32" s="44" t="s">
        <v>14</v>
      </c>
      <c r="C32" s="43" t="s">
        <v>13</v>
      </c>
      <c r="D32" s="7" t="s">
        <v>5</v>
      </c>
      <c r="E32" s="25">
        <f>E33+E34+E35+E36</f>
        <v>4561.9319999999998</v>
      </c>
      <c r="F32" s="24">
        <f t="shared" ref="F32:M32" si="8">F33+F34+F35+F36</f>
        <v>4958.5</v>
      </c>
      <c r="G32" s="29">
        <f t="shared" si="8"/>
        <v>5113.3999999999996</v>
      </c>
      <c r="H32" s="29">
        <f t="shared" si="8"/>
        <v>4919.9000000000005</v>
      </c>
      <c r="I32" s="29">
        <f t="shared" si="8"/>
        <v>2851.1</v>
      </c>
      <c r="J32" s="26">
        <f t="shared" si="8"/>
        <v>0</v>
      </c>
      <c r="K32" s="26">
        <f>K33+K34+K35+K36</f>
        <v>0</v>
      </c>
      <c r="L32" s="26">
        <f t="shared" si="8"/>
        <v>0</v>
      </c>
      <c r="M32" s="24">
        <f t="shared" si="8"/>
        <v>22404.831999999999</v>
      </c>
      <c r="N32" s="2"/>
    </row>
    <row r="33" spans="1:20" ht="18.95" customHeight="1">
      <c r="A33" s="41"/>
      <c r="B33" s="45"/>
      <c r="C33" s="43"/>
      <c r="D33" s="8" t="s">
        <v>6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4">
        <f>E33+F33+G33+H33+I33</f>
        <v>0</v>
      </c>
    </row>
    <row r="34" spans="1:20" ht="18.95" customHeight="1">
      <c r="A34" s="41"/>
      <c r="B34" s="45"/>
      <c r="C34" s="43"/>
      <c r="D34" s="7" t="s">
        <v>7</v>
      </c>
      <c r="E34" s="13">
        <v>0</v>
      </c>
      <c r="F34" s="13">
        <v>0</v>
      </c>
      <c r="G34" s="31">
        <v>541.9</v>
      </c>
      <c r="H34" s="31">
        <v>93.6</v>
      </c>
      <c r="I34" s="13">
        <v>0</v>
      </c>
      <c r="J34" s="13">
        <v>0</v>
      </c>
      <c r="K34" s="13">
        <v>0</v>
      </c>
      <c r="L34" s="13">
        <v>0</v>
      </c>
      <c r="M34" s="15">
        <f>E34+F34+G34+H34+I34</f>
        <v>635.5</v>
      </c>
    </row>
    <row r="35" spans="1:20" ht="18.95" customHeight="1">
      <c r="A35" s="41"/>
      <c r="B35" s="45"/>
      <c r="C35" s="43"/>
      <c r="D35" s="7" t="s">
        <v>8</v>
      </c>
      <c r="E35" s="11">
        <v>4561.9319999999998</v>
      </c>
      <c r="F35" s="12">
        <v>4958.5</v>
      </c>
      <c r="G35" s="31">
        <v>4571.5</v>
      </c>
      <c r="H35" s="31">
        <v>4826.3</v>
      </c>
      <c r="I35" s="31">
        <v>2851.1</v>
      </c>
      <c r="J35" s="13">
        <v>0</v>
      </c>
      <c r="K35" s="13">
        <v>0</v>
      </c>
      <c r="L35" s="13">
        <v>0</v>
      </c>
      <c r="M35" s="15">
        <f>SUM(E35:L35)</f>
        <v>21769.331999999999</v>
      </c>
    </row>
    <row r="36" spans="1:20" ht="18.95" customHeight="1">
      <c r="A36" s="42"/>
      <c r="B36" s="46"/>
      <c r="C36" s="43"/>
      <c r="D36" s="7" t="s">
        <v>9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4">
        <f>E36+F36+G36+H36+I36</f>
        <v>0</v>
      </c>
    </row>
    <row r="37" spans="1:20" ht="18.95" customHeight="1">
      <c r="A37" s="40">
        <v>6</v>
      </c>
      <c r="B37" s="44" t="s">
        <v>14</v>
      </c>
      <c r="C37" s="43" t="s">
        <v>20</v>
      </c>
      <c r="D37" s="7" t="s">
        <v>5</v>
      </c>
      <c r="E37" s="24">
        <f>E38+E39+E40+E41</f>
        <v>542.85900000000004</v>
      </c>
      <c r="F37" s="24">
        <f t="shared" ref="F37:M37" si="9">F38+F39+F40+F41</f>
        <v>376.6</v>
      </c>
      <c r="G37" s="29">
        <f t="shared" si="9"/>
        <v>195.7</v>
      </c>
      <c r="H37" s="29">
        <f t="shared" si="9"/>
        <v>374.2</v>
      </c>
      <c r="I37" s="26">
        <f t="shared" si="9"/>
        <v>0</v>
      </c>
      <c r="J37" s="26">
        <f>J38+J39+J40+J41</f>
        <v>0</v>
      </c>
      <c r="K37" s="26">
        <f>K38+K39+K40+K41</f>
        <v>0</v>
      </c>
      <c r="L37" s="26">
        <f>L38+L39+L40+L41</f>
        <v>0</v>
      </c>
      <c r="M37" s="24">
        <f t="shared" si="9"/>
        <v>1489.3590000000002</v>
      </c>
      <c r="N37" s="2"/>
    </row>
    <row r="38" spans="1:20" ht="18.95" customHeight="1">
      <c r="A38" s="41"/>
      <c r="B38" s="45"/>
      <c r="C38" s="43"/>
      <c r="D38" s="8" t="s">
        <v>6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4">
        <f>E38+F38+G38+H38+I38</f>
        <v>0</v>
      </c>
    </row>
    <row r="39" spans="1:20" ht="18.95" customHeight="1">
      <c r="A39" s="41"/>
      <c r="B39" s="45"/>
      <c r="C39" s="43"/>
      <c r="D39" s="7" t="s">
        <v>7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4">
        <f>E39+F39+G39+H39+I39</f>
        <v>0</v>
      </c>
    </row>
    <row r="40" spans="1:20" ht="18.95" customHeight="1">
      <c r="A40" s="41"/>
      <c r="B40" s="45"/>
      <c r="C40" s="43"/>
      <c r="D40" s="7" t="s">
        <v>8</v>
      </c>
      <c r="E40" s="12">
        <v>542.85900000000004</v>
      </c>
      <c r="F40" s="12">
        <v>376.6</v>
      </c>
      <c r="G40" s="31">
        <v>195.7</v>
      </c>
      <c r="H40" s="31">
        <v>374.2</v>
      </c>
      <c r="I40" s="13">
        <v>0</v>
      </c>
      <c r="J40" s="13">
        <v>0</v>
      </c>
      <c r="K40" s="13">
        <v>0</v>
      </c>
      <c r="L40" s="13">
        <v>0</v>
      </c>
      <c r="M40" s="15">
        <f>SUM(E40:L40)</f>
        <v>1489.3590000000002</v>
      </c>
    </row>
    <row r="41" spans="1:20" ht="18.95" customHeight="1">
      <c r="A41" s="42"/>
      <c r="B41" s="46"/>
      <c r="C41" s="43"/>
      <c r="D41" s="7" t="s">
        <v>9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4">
        <f>E41+F41+G41+H41+I41</f>
        <v>0</v>
      </c>
    </row>
    <row r="42" spans="1:20" ht="18.95" customHeight="1">
      <c r="A42" s="40">
        <v>7</v>
      </c>
      <c r="B42" s="44" t="s">
        <v>14</v>
      </c>
      <c r="C42" s="37" t="s">
        <v>21</v>
      </c>
      <c r="D42" s="7" t="s">
        <v>5</v>
      </c>
      <c r="E42" s="24">
        <f t="shared" ref="E42:L42" si="10">E43+E44+E45+E46</f>
        <v>824.72900000000004</v>
      </c>
      <c r="F42" s="26">
        <f t="shared" si="10"/>
        <v>0</v>
      </c>
      <c r="G42" s="26">
        <f t="shared" si="10"/>
        <v>0</v>
      </c>
      <c r="H42" s="26">
        <f t="shared" si="10"/>
        <v>0</v>
      </c>
      <c r="I42" s="26">
        <f t="shared" si="10"/>
        <v>0</v>
      </c>
      <c r="J42" s="26">
        <f t="shared" si="10"/>
        <v>0</v>
      </c>
      <c r="K42" s="26">
        <f>K43+K44+K45+K46</f>
        <v>0</v>
      </c>
      <c r="L42" s="26">
        <f t="shared" si="10"/>
        <v>0</v>
      </c>
      <c r="M42" s="27">
        <f>E42+F42+G42+H42+I42</f>
        <v>824.72900000000004</v>
      </c>
    </row>
    <row r="43" spans="1:20" ht="18.95" customHeight="1">
      <c r="A43" s="41"/>
      <c r="B43" s="45"/>
      <c r="C43" s="38"/>
      <c r="D43" s="8" t="s">
        <v>6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4">
        <f>E43+F43+G43+H43+I43</f>
        <v>0</v>
      </c>
    </row>
    <row r="44" spans="1:20" ht="18.95" customHeight="1">
      <c r="A44" s="41"/>
      <c r="B44" s="45"/>
      <c r="C44" s="38"/>
      <c r="D44" s="7" t="s">
        <v>7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4">
        <f>E44+F44+G44+H44+I44</f>
        <v>0</v>
      </c>
    </row>
    <row r="45" spans="1:20" ht="18.95" customHeight="1">
      <c r="A45" s="41"/>
      <c r="B45" s="45"/>
      <c r="C45" s="38"/>
      <c r="D45" s="7" t="s">
        <v>8</v>
      </c>
      <c r="E45" s="12">
        <v>824.72900000000004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5">
        <f>SUM(E45:L45)</f>
        <v>824.72900000000004</v>
      </c>
    </row>
    <row r="46" spans="1:20" ht="18.95" customHeight="1">
      <c r="A46" s="42"/>
      <c r="B46" s="46"/>
      <c r="C46" s="39"/>
      <c r="D46" s="7" t="s">
        <v>9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4">
        <f>E46+F46+G46+H46+I46</f>
        <v>0</v>
      </c>
    </row>
    <row r="47" spans="1:20" ht="21.95" customHeight="1">
      <c r="A47" s="40">
        <v>8</v>
      </c>
      <c r="B47" s="44" t="s">
        <v>14</v>
      </c>
      <c r="C47" s="37" t="s">
        <v>34</v>
      </c>
      <c r="D47" s="7" t="s">
        <v>5</v>
      </c>
      <c r="E47" s="26">
        <f t="shared" ref="E47:L47" si="11">E48+E49+E50+E51</f>
        <v>0</v>
      </c>
      <c r="F47" s="26">
        <f t="shared" si="11"/>
        <v>0</v>
      </c>
      <c r="G47" s="26">
        <f t="shared" si="11"/>
        <v>0</v>
      </c>
      <c r="H47" s="26">
        <f t="shared" si="11"/>
        <v>0</v>
      </c>
      <c r="I47" s="26">
        <f t="shared" si="11"/>
        <v>0</v>
      </c>
      <c r="J47" s="29">
        <f t="shared" si="11"/>
        <v>650</v>
      </c>
      <c r="K47" s="26">
        <f>K48+K49+K50+K51</f>
        <v>0</v>
      </c>
      <c r="L47" s="26">
        <f t="shared" si="11"/>
        <v>0</v>
      </c>
      <c r="M47" s="27">
        <f>E47+F47+G47+H47+I47+J47+L47</f>
        <v>650</v>
      </c>
      <c r="Q47" s="1"/>
      <c r="R47" s="1"/>
      <c r="S47" s="1"/>
      <c r="T47" s="1"/>
    </row>
    <row r="48" spans="1:20" ht="21.95" customHeight="1">
      <c r="A48" s="41"/>
      <c r="B48" s="45"/>
      <c r="C48" s="38"/>
      <c r="D48" s="8" t="s">
        <v>6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4">
        <f>SUM(E48:L48)</f>
        <v>0</v>
      </c>
    </row>
    <row r="49" spans="1:13" ht="21.95" customHeight="1">
      <c r="A49" s="41"/>
      <c r="B49" s="45"/>
      <c r="C49" s="38"/>
      <c r="D49" s="7" t="s">
        <v>7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31">
        <v>650</v>
      </c>
      <c r="K49" s="13">
        <v>0</v>
      </c>
      <c r="L49" s="13">
        <v>0</v>
      </c>
      <c r="M49" s="15">
        <f>SUM(E49:L49)</f>
        <v>650</v>
      </c>
    </row>
    <row r="50" spans="1:13" ht="21.95" customHeight="1">
      <c r="A50" s="41"/>
      <c r="B50" s="45"/>
      <c r="C50" s="38"/>
      <c r="D50" s="7" t="s">
        <v>8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4">
        <f>SUM(E50:L50)</f>
        <v>0</v>
      </c>
    </row>
    <row r="51" spans="1:13" ht="27.75" customHeight="1">
      <c r="A51" s="42"/>
      <c r="B51" s="46"/>
      <c r="C51" s="39"/>
      <c r="D51" s="7" t="s">
        <v>9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4">
        <f>SUM(E51:L51)</f>
        <v>0</v>
      </c>
    </row>
    <row r="52" spans="1:13" ht="17.100000000000001" customHeight="1">
      <c r="A52" s="40">
        <v>9</v>
      </c>
      <c r="B52" s="44" t="s">
        <v>14</v>
      </c>
      <c r="C52" s="37" t="s">
        <v>15</v>
      </c>
      <c r="D52" s="7" t="s">
        <v>5</v>
      </c>
      <c r="E52" s="26">
        <f t="shared" ref="E52:L52" si="12">E53+E54+E55+E56</f>
        <v>0</v>
      </c>
      <c r="F52" s="26">
        <f t="shared" si="12"/>
        <v>0</v>
      </c>
      <c r="G52" s="29">
        <f t="shared" si="12"/>
        <v>188.6</v>
      </c>
      <c r="H52" s="26">
        <f t="shared" si="12"/>
        <v>0</v>
      </c>
      <c r="I52" s="26">
        <f t="shared" si="12"/>
        <v>0</v>
      </c>
      <c r="J52" s="26">
        <f t="shared" si="12"/>
        <v>0</v>
      </c>
      <c r="K52" s="26">
        <f>K53+K54+K55+K56</f>
        <v>0</v>
      </c>
      <c r="L52" s="26">
        <f t="shared" si="12"/>
        <v>0</v>
      </c>
      <c r="M52" s="27">
        <f>E52+F52+G52+H52+I52</f>
        <v>188.6</v>
      </c>
    </row>
    <row r="53" spans="1:13" ht="17.100000000000001" customHeight="1">
      <c r="A53" s="41"/>
      <c r="B53" s="45"/>
      <c r="C53" s="38"/>
      <c r="D53" s="8" t="s">
        <v>6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4">
        <f>E53+F53+G53+H53+I53</f>
        <v>0</v>
      </c>
    </row>
    <row r="54" spans="1:13" ht="17.100000000000001" customHeight="1">
      <c r="A54" s="41"/>
      <c r="B54" s="45"/>
      <c r="C54" s="38"/>
      <c r="D54" s="7" t="s">
        <v>7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4">
        <f>E54+F54+G54+H54+I54</f>
        <v>0</v>
      </c>
    </row>
    <row r="55" spans="1:13" ht="17.100000000000001" customHeight="1">
      <c r="A55" s="41"/>
      <c r="B55" s="45"/>
      <c r="C55" s="38"/>
      <c r="D55" s="7" t="s">
        <v>8</v>
      </c>
      <c r="E55" s="13">
        <v>0</v>
      </c>
      <c r="F55" s="13">
        <v>0</v>
      </c>
      <c r="G55" s="31">
        <v>188.6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5">
        <f>SUM(E55:L55)</f>
        <v>188.6</v>
      </c>
    </row>
    <row r="56" spans="1:13" ht="16.5" customHeight="1">
      <c r="A56" s="42"/>
      <c r="B56" s="46"/>
      <c r="C56" s="39"/>
      <c r="D56" s="7" t="s">
        <v>9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4">
        <f>E56+F56+G56+H56+I56</f>
        <v>0</v>
      </c>
    </row>
    <row r="57" spans="1:13">
      <c r="A57" s="40">
        <v>10</v>
      </c>
      <c r="B57" s="44" t="s">
        <v>14</v>
      </c>
      <c r="C57" s="37" t="s">
        <v>26</v>
      </c>
      <c r="D57" s="7" t="s">
        <v>5</v>
      </c>
      <c r="E57" s="26">
        <f t="shared" ref="E57:L57" si="13">E58+E59+E60+E61</f>
        <v>0</v>
      </c>
      <c r="F57" s="26">
        <f t="shared" si="13"/>
        <v>0</v>
      </c>
      <c r="G57" s="26">
        <f t="shared" si="13"/>
        <v>0</v>
      </c>
      <c r="H57" s="26">
        <f t="shared" si="13"/>
        <v>0</v>
      </c>
      <c r="I57" s="29">
        <f t="shared" si="13"/>
        <v>26.4</v>
      </c>
      <c r="J57" s="26">
        <f t="shared" si="13"/>
        <v>0</v>
      </c>
      <c r="K57" s="26">
        <f>K58+K59+K60+K61</f>
        <v>0</v>
      </c>
      <c r="L57" s="26">
        <f t="shared" si="13"/>
        <v>0</v>
      </c>
      <c r="M57" s="27">
        <f>E57+F57+G57+H57+I57</f>
        <v>26.4</v>
      </c>
    </row>
    <row r="58" spans="1:13">
      <c r="A58" s="41"/>
      <c r="B58" s="45"/>
      <c r="C58" s="38"/>
      <c r="D58" s="8" t="s">
        <v>6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4">
        <f>E58+F58+G58+H58+I58</f>
        <v>0</v>
      </c>
    </row>
    <row r="59" spans="1:13">
      <c r="A59" s="41"/>
      <c r="B59" s="45"/>
      <c r="C59" s="38"/>
      <c r="D59" s="7" t="s">
        <v>7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4">
        <f>E59+F59+G59+H59+I59</f>
        <v>0</v>
      </c>
    </row>
    <row r="60" spans="1:13">
      <c r="A60" s="41"/>
      <c r="B60" s="45"/>
      <c r="C60" s="38"/>
      <c r="D60" s="7" t="s">
        <v>8</v>
      </c>
      <c r="E60" s="13">
        <v>0</v>
      </c>
      <c r="F60" s="13">
        <v>0</v>
      </c>
      <c r="G60" s="13">
        <v>0</v>
      </c>
      <c r="H60" s="13">
        <v>0</v>
      </c>
      <c r="I60" s="31">
        <v>26.4</v>
      </c>
      <c r="J60" s="13">
        <v>0</v>
      </c>
      <c r="K60" s="13">
        <v>0</v>
      </c>
      <c r="L60" s="13">
        <v>0</v>
      </c>
      <c r="M60" s="15">
        <f>SUM(E60:L60)</f>
        <v>26.4</v>
      </c>
    </row>
    <row r="61" spans="1:13">
      <c r="A61" s="42"/>
      <c r="B61" s="46"/>
      <c r="C61" s="39"/>
      <c r="D61" s="7" t="s">
        <v>9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4">
        <f>E61+F61+G61+H61+I61</f>
        <v>0</v>
      </c>
    </row>
  </sheetData>
  <mergeCells count="40">
    <mergeCell ref="A57:A61"/>
    <mergeCell ref="B57:B61"/>
    <mergeCell ref="C57:C61"/>
    <mergeCell ref="I1:M1"/>
    <mergeCell ref="I3:M3"/>
    <mergeCell ref="C12:C16"/>
    <mergeCell ref="B12:B16"/>
    <mergeCell ref="C17:C21"/>
    <mergeCell ref="E5:M5"/>
    <mergeCell ref="B5:B6"/>
    <mergeCell ref="A4:M4"/>
    <mergeCell ref="A5:A6"/>
    <mergeCell ref="C5:C6"/>
    <mergeCell ref="D5:D6"/>
    <mergeCell ref="B37:B41"/>
    <mergeCell ref="C37:C41"/>
    <mergeCell ref="B17:B21"/>
    <mergeCell ref="C7:C11"/>
    <mergeCell ref="B22:B26"/>
    <mergeCell ref="C27:C31"/>
    <mergeCell ref="B7:B11"/>
    <mergeCell ref="A12:A16"/>
    <mergeCell ref="A7:A11"/>
    <mergeCell ref="A52:A56"/>
    <mergeCell ref="B52:B56"/>
    <mergeCell ref="A47:A51"/>
    <mergeCell ref="B47:B51"/>
    <mergeCell ref="A37:A41"/>
    <mergeCell ref="A17:A21"/>
    <mergeCell ref="C52:C56"/>
    <mergeCell ref="C47:C51"/>
    <mergeCell ref="A32:A36"/>
    <mergeCell ref="A22:A26"/>
    <mergeCell ref="C42:C46"/>
    <mergeCell ref="C32:C36"/>
    <mergeCell ref="C22:C26"/>
    <mergeCell ref="B32:B36"/>
    <mergeCell ref="B27:B31"/>
    <mergeCell ref="B42:B46"/>
    <mergeCell ref="A42:A46"/>
  </mergeCells>
  <phoneticPr fontId="3" type="noConversion"/>
  <pageMargins left="0.31496062992125984" right="0.11811023622047245" top="0.47244094488188981" bottom="0.15748031496062992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2013-10-17T16:01:07Z</cp:lastPrinted>
  <dcterms:created xsi:type="dcterms:W3CDTF">2006-09-16T00:00:00Z</dcterms:created>
  <dcterms:modified xsi:type="dcterms:W3CDTF">2019-11-01T08:28:15Z</dcterms:modified>
</cp:coreProperties>
</file>