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80" yWindow="540" windowWidth="19440" windowHeight="10680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25725"/>
</workbook>
</file>

<file path=xl/calcChain.xml><?xml version="1.0" encoding="utf-8"?>
<calcChain xmlns="http://schemas.openxmlformats.org/spreadsheetml/2006/main">
  <c r="T44" i="2"/>
  <c r="AD44" s="1"/>
  <c r="T48"/>
  <c r="AD48" s="1"/>
  <c r="T35"/>
  <c r="E35"/>
  <c r="T29"/>
  <c r="E29"/>
  <c r="T23"/>
  <c r="E23"/>
  <c r="E20"/>
  <c r="T20"/>
  <c r="AD20" s="1"/>
  <c r="E10"/>
  <c r="T10"/>
  <c r="AD52"/>
  <c r="AD51"/>
  <c r="AD50"/>
  <c r="AD49"/>
  <c r="AD47"/>
  <c r="AD46"/>
  <c r="AD45"/>
  <c r="AD43"/>
  <c r="AD42"/>
  <c r="AD41"/>
  <c r="AD40"/>
  <c r="AD39"/>
  <c r="AD38"/>
  <c r="AD37"/>
  <c r="AD36"/>
  <c r="AD34"/>
  <c r="AD33"/>
  <c r="AD32"/>
  <c r="AD31"/>
  <c r="AD30"/>
  <c r="AD28"/>
  <c r="AD27"/>
  <c r="AD26"/>
  <c r="AD25"/>
  <c r="AD24"/>
  <c r="AD22"/>
  <c r="AD21"/>
  <c r="AD19"/>
  <c r="AD18"/>
  <c r="AD17"/>
  <c r="AD16"/>
  <c r="AD15"/>
  <c r="AD14"/>
  <c r="AD13"/>
  <c r="AD12"/>
  <c r="AD11"/>
  <c r="AD35" l="1"/>
  <c r="AD29"/>
  <c r="E53"/>
  <c r="AD23"/>
  <c r="T53"/>
  <c r="AD10"/>
  <c r="AD53" l="1"/>
</calcChain>
</file>

<file path=xl/sharedStrings.xml><?xml version="1.0" encoding="utf-8"?>
<sst xmlns="http://schemas.openxmlformats.org/spreadsheetml/2006/main" count="210" uniqueCount="102">
  <si>
    <t/>
  </si>
  <si>
    <t>000</t>
  </si>
  <si>
    <t>0100</t>
  </si>
  <si>
    <t>0000000000</t>
  </si>
  <si>
    <t>0102</t>
  </si>
  <si>
    <t>0103</t>
  </si>
  <si>
    <t>0104</t>
  </si>
  <si>
    <t>0105</t>
  </si>
  <si>
    <t>0106</t>
  </si>
  <si>
    <t>0111</t>
  </si>
  <si>
    <t>0113</t>
  </si>
  <si>
    <t>0200</t>
  </si>
  <si>
    <t>0204</t>
  </si>
  <si>
    <t>0300</t>
  </si>
  <si>
    <t>0310</t>
  </si>
  <si>
    <t>0314</t>
  </si>
  <si>
    <t>0400</t>
  </si>
  <si>
    <t>0401</t>
  </si>
  <si>
    <t>0406</t>
  </si>
  <si>
    <t>0408</t>
  </si>
  <si>
    <t>0409</t>
  </si>
  <si>
    <t>0412</t>
  </si>
  <si>
    <t>0500</t>
  </si>
  <si>
    <t>0501</t>
  </si>
  <si>
    <t>0502</t>
  </si>
  <si>
    <t>0503</t>
  </si>
  <si>
    <t>0600</t>
  </si>
  <si>
    <t>0603</t>
  </si>
  <si>
    <t>0700</t>
  </si>
  <si>
    <t>0701</t>
  </si>
  <si>
    <t>0702</t>
  </si>
  <si>
    <t>0703</t>
  </si>
  <si>
    <t>0705</t>
  </si>
  <si>
    <t>0707</t>
  </si>
  <si>
    <t>0709</t>
  </si>
  <si>
    <t>0800</t>
  </si>
  <si>
    <t>0801</t>
  </si>
  <si>
    <t>1000</t>
  </si>
  <si>
    <t>1001</t>
  </si>
  <si>
    <t>1003</t>
  </si>
  <si>
    <t>1004</t>
  </si>
  <si>
    <t>1100</t>
  </si>
  <si>
    <t>1102</t>
  </si>
  <si>
    <t>1103</t>
  </si>
  <si>
    <t>1300</t>
  </si>
  <si>
    <t>1301</t>
  </si>
  <si>
    <t>ВСЕГО РАСХОДОВ:</t>
  </si>
  <si>
    <t xml:space="preserve">                                                                      
                                                                           </t>
  </si>
  <si>
    <t>Приложение № 2 к отчету</t>
  </si>
  <si>
    <t>об исполнении городского бюджета</t>
  </si>
  <si>
    <t>РАСПРЕДЕЛЕНИЕ</t>
  </si>
  <si>
    <t>бюджетных ассигнований по разделам, подразделам классификации расходов бюджетов за девять месяцев 2023 года</t>
  </si>
  <si>
    <t>за девять месяцев 2023 года</t>
  </si>
  <si>
    <t>Наименование расходов</t>
  </si>
  <si>
    <t>Раздел/ подраздел</t>
  </si>
  <si>
    <t>Утверждено сводной бюджетной росписью (тыс. рублей)</t>
  </si>
  <si>
    <t>Исполнено (тыс. рублей)</t>
  </si>
  <si>
    <t>Процент исполнения (%)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</si>
  <si>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</si>
  <si>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</si>
  <si>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</si>
  <si>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</si>
  <si>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</si>
  <si>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</si>
  <si>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</si>
  <si>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</si>
  <si>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</si>
  <si>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подготовка экономики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</si>
  <si>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</si>
  <si>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</si>
  <si>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</si>
  <si>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</si>
  <si>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</si>
  <si>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Водное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</si>
  <si>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</si>
  <si>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</si>
  <si>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</si>
  <si>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</si>
  <si>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</si>
  <si>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</si>
  <si>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</si>
  <si>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</si>
  <si>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</si>
  <si>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</si>
  <si>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</si>
  <si>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</si>
  <si>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</si>
  <si>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</si>
  <si>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</si>
  <si>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</si>
  <si>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</si>
  <si>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</si>
  <si>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</si>
  <si>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</si>
  <si>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</si>
  <si>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</si>
  <si>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</si>
  <si>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</si>
  <si>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Спорт высших достижений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</si>
  <si>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</si>
  <si>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</si>
  <si>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___________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</si>
</sst>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5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indexed="8"/>
      <name val="Arial CYR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indexed="8"/>
      <name val="Arial Cyr"/>
    </font>
    <font>
      <sz val="8"/>
      <color indexed="8"/>
      <name val="Times New Roman"/>
      <family val="1"/>
      <charset val="204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indexed="26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4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4" fontId="8" fillId="5" borderId="7">
      <alignment horizontal="right" vertical="top" shrinkToFit="1"/>
    </xf>
    <xf numFmtId="10" fontId="8" fillId="5" borderId="7">
      <alignment horizontal="right" vertical="top" shrinkToFit="1"/>
    </xf>
    <xf numFmtId="0" fontId="12" fillId="0" borderId="7">
      <alignment horizontal="center" vertical="center" wrapText="1"/>
    </xf>
    <xf numFmtId="0" fontId="12" fillId="0" borderId="7">
      <alignment horizontal="center" vertical="center" wrapText="1"/>
    </xf>
    <xf numFmtId="0" fontId="12" fillId="0" borderId="7">
      <alignment horizontal="center" vertical="center" wrapText="1"/>
    </xf>
    <xf numFmtId="0" fontId="12" fillId="0" borderId="7">
      <alignment horizontal="center" vertical="center" wrapText="1"/>
    </xf>
    <xf numFmtId="0" fontId="12" fillId="0" borderId="7">
      <alignment horizontal="center" vertical="center" wrapText="1"/>
    </xf>
    <xf numFmtId="0" fontId="12" fillId="0" borderId="7">
      <alignment horizontal="center" vertical="center" wrapText="1"/>
    </xf>
    <xf numFmtId="0" fontId="8" fillId="0" borderId="7">
      <alignment horizontal="left"/>
    </xf>
    <xf numFmtId="0" fontId="12" fillId="0" borderId="1">
      <alignment wrapText="1"/>
    </xf>
    <xf numFmtId="0" fontId="12" fillId="0" borderId="7">
      <alignment horizontal="center" vertical="center" wrapText="1"/>
    </xf>
    <xf numFmtId="0" fontId="12" fillId="0" borderId="7">
      <alignment horizontal="center" vertical="center" wrapText="1"/>
    </xf>
    <xf numFmtId="0" fontId="12" fillId="0" borderId="7">
      <alignment horizontal="center" vertical="center" wrapText="1"/>
    </xf>
    <xf numFmtId="0" fontId="12" fillId="0" borderId="7">
      <alignment horizontal="center" vertical="center" wrapText="1"/>
    </xf>
    <xf numFmtId="0" fontId="12" fillId="0" borderId="7">
      <alignment horizontal="center" vertical="center" wrapText="1"/>
    </xf>
    <xf numFmtId="0" fontId="12" fillId="0" borderId="7">
      <alignment horizontal="center" vertical="center" wrapText="1"/>
    </xf>
    <xf numFmtId="0" fontId="12" fillId="0" borderId="7">
      <alignment horizontal="center" vertical="center" wrapText="1"/>
    </xf>
    <xf numFmtId="0" fontId="12" fillId="0" borderId="7">
      <alignment horizontal="center" vertical="center" wrapText="1"/>
    </xf>
    <xf numFmtId="0" fontId="12" fillId="0" borderId="7">
      <alignment horizontal="center" vertical="center" wrapText="1"/>
    </xf>
  </cellStyleXfs>
  <cellXfs count="6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14" applyNumberFormat="1" applyProtection="1">
      <alignment horizontal="left" wrapText="1"/>
    </xf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0" fontId="10" fillId="0" borderId="1" xfId="29" applyNumberFormat="1" applyFont="1" applyFill="1" applyBorder="1" applyAlignment="1" applyProtection="1">
      <alignment horizontal="center" wrapText="1"/>
    </xf>
    <xf numFmtId="0" fontId="11" fillId="0" borderId="7" xfId="46" applyNumberFormat="1" applyFont="1" applyAlignment="1" applyProtection="1">
      <alignment horizontal="center" vertical="center" wrapText="1"/>
    </xf>
    <xf numFmtId="0" fontId="7" fillId="0" borderId="2" xfId="7" applyNumberFormat="1" applyFont="1" applyFill="1" applyProtection="1">
      <alignment vertical="top" wrapText="1"/>
    </xf>
    <xf numFmtId="1" fontId="7" fillId="0" borderId="2" xfId="8" applyNumberFormat="1" applyFont="1" applyFill="1" applyProtection="1">
      <alignment horizontal="center" vertical="top" shrinkToFit="1"/>
    </xf>
    <xf numFmtId="164" fontId="7" fillId="0" borderId="2" xfId="9" applyNumberFormat="1" applyFont="1" applyFill="1" applyProtection="1">
      <alignment horizontal="right" vertical="top" shrinkToFit="1"/>
    </xf>
    <xf numFmtId="164" fontId="14" fillId="0" borderId="2" xfId="9" applyNumberFormat="1" applyFont="1" applyFill="1" applyProtection="1">
      <alignment horizontal="right" vertical="top" shrinkToFit="1"/>
    </xf>
    <xf numFmtId="10" fontId="14" fillId="0" borderId="2" xfId="10" applyNumberFormat="1" applyFont="1" applyFill="1" applyProtection="1">
      <alignment horizontal="right" vertical="top" shrinkToFit="1"/>
    </xf>
    <xf numFmtId="164" fontId="14" fillId="0" borderId="4" xfId="9" applyNumberFormat="1" applyFont="1" applyFill="1" applyBorder="1" applyProtection="1">
      <alignment horizontal="right" vertical="top" shrinkToFit="1"/>
    </xf>
    <xf numFmtId="165" fontId="7" fillId="0" borderId="3" xfId="2" applyNumberFormat="1" applyFont="1" applyFill="1" applyBorder="1" applyProtection="1"/>
    <xf numFmtId="165" fontId="7" fillId="0" borderId="3" xfId="2" applyNumberFormat="1" applyFont="1" applyFill="1" applyBorder="1" applyAlignment="1" applyProtection="1">
      <alignment vertical="top"/>
    </xf>
    <xf numFmtId="164" fontId="14" fillId="0" borderId="2" xfId="12" applyNumberFormat="1" applyFont="1" applyFill="1" applyProtection="1">
      <alignment horizontal="right" vertical="top" shrinkToFit="1"/>
    </xf>
    <xf numFmtId="10" fontId="14" fillId="0" borderId="2" xfId="13" applyNumberFormat="1" applyFont="1" applyFill="1" applyProtection="1">
      <alignment horizontal="right" vertical="top" shrinkToFit="1"/>
    </xf>
    <xf numFmtId="164" fontId="14" fillId="0" borderId="4" xfId="12" applyNumberFormat="1" applyFont="1" applyFill="1" applyBorder="1" applyProtection="1">
      <alignment horizontal="right" vertical="top" shrinkToFit="1"/>
    </xf>
    <xf numFmtId="165" fontId="14" fillId="0" borderId="3" xfId="2" applyNumberFormat="1" applyFont="1" applyFill="1" applyBorder="1" applyAlignment="1" applyProtection="1">
      <alignment vertical="top"/>
    </xf>
    <xf numFmtId="0" fontId="11" fillId="0" borderId="7" xfId="46" applyNumberFormat="1" applyFont="1" applyAlignment="1" applyProtection="1">
      <alignment horizontal="center" vertical="center" wrapText="1"/>
    </xf>
    <xf numFmtId="0" fontId="11" fillId="0" borderId="7" xfId="46" applyFont="1" applyAlignment="1">
      <alignment horizontal="center" vertical="center" wrapText="1"/>
    </xf>
    <xf numFmtId="0" fontId="14" fillId="0" borderId="2" xfId="11" applyNumberFormat="1" applyFont="1" applyFill="1" applyProtection="1">
      <alignment horizontal="left"/>
    </xf>
    <xf numFmtId="0" fontId="14" fillId="0" borderId="2" xfId="11" applyFont="1" applyFill="1">
      <alignment horizontal="left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11" fillId="0" borderId="7" xfId="45" applyNumberFormat="1" applyFont="1" applyAlignment="1" applyProtection="1">
      <alignment horizontal="center" vertical="center" wrapText="1"/>
    </xf>
    <xf numFmtId="0" fontId="11" fillId="0" borderId="7" xfId="45" applyFont="1" applyAlignment="1">
      <alignment horizontal="center" vertical="center" wrapText="1"/>
    </xf>
    <xf numFmtId="0" fontId="11" fillId="0" borderId="7" xfId="39" applyNumberFormat="1" applyFont="1" applyAlignment="1" applyProtection="1">
      <alignment horizontal="center" vertical="center" wrapText="1"/>
    </xf>
    <xf numFmtId="0" fontId="11" fillId="0" borderId="7" xfId="39" applyFont="1" applyAlignment="1">
      <alignment horizontal="center" vertical="center" wrapText="1"/>
    </xf>
    <xf numFmtId="0" fontId="11" fillId="0" borderId="7" xfId="41" applyNumberFormat="1" applyFont="1" applyAlignment="1" applyProtection="1">
      <alignment horizontal="center" vertical="center" wrapText="1"/>
    </xf>
    <xf numFmtId="0" fontId="11" fillId="0" borderId="7" xfId="41" applyFont="1" applyAlignment="1">
      <alignment horizontal="center" vertical="center" wrapText="1"/>
    </xf>
    <xf numFmtId="0" fontId="11" fillId="0" borderId="7" xfId="42" applyNumberFormat="1" applyFont="1" applyAlignment="1" applyProtection="1">
      <alignment horizontal="center" vertical="center" wrapText="1"/>
    </xf>
    <xf numFmtId="0" fontId="11" fillId="0" borderId="7" xfId="42" applyFont="1" applyAlignment="1">
      <alignment horizontal="center" vertical="center" wrapText="1"/>
    </xf>
    <xf numFmtId="0" fontId="11" fillId="0" borderId="7" xfId="44" applyNumberFormat="1" applyFont="1" applyAlignment="1" applyProtection="1">
      <alignment horizontal="center" vertical="center" wrapText="1"/>
    </xf>
    <xf numFmtId="0" fontId="11" fillId="0" borderId="7" xfId="44" applyFont="1" applyAlignment="1">
      <alignment horizontal="center" vertical="center" wrapText="1"/>
    </xf>
    <xf numFmtId="0" fontId="11" fillId="0" borderId="7" xfId="34" applyNumberFormat="1" applyFont="1" applyAlignment="1" applyProtection="1">
      <alignment horizontal="center" vertical="center" wrapText="1"/>
    </xf>
    <xf numFmtId="0" fontId="11" fillId="0" borderId="7" xfId="34" applyFont="1" applyAlignment="1">
      <alignment horizontal="center" vertical="center" wrapText="1"/>
    </xf>
    <xf numFmtId="0" fontId="11" fillId="0" borderId="7" xfId="35" applyNumberFormat="1" applyFont="1" applyAlignment="1" applyProtection="1">
      <alignment horizontal="center" vertical="center" wrapText="1"/>
    </xf>
    <xf numFmtId="0" fontId="11" fillId="0" borderId="7" xfId="35" applyFont="1" applyAlignment="1">
      <alignment horizontal="center" vertical="center" wrapText="1"/>
    </xf>
    <xf numFmtId="0" fontId="11" fillId="0" borderId="8" xfId="36" applyNumberFormat="1" applyFont="1" applyBorder="1" applyAlignment="1" applyProtection="1">
      <alignment horizontal="center"/>
    </xf>
    <xf numFmtId="0" fontId="11" fillId="0" borderId="8" xfId="36" applyFont="1" applyBorder="1" applyAlignment="1">
      <alignment horizontal="center"/>
    </xf>
    <xf numFmtId="0" fontId="13" fillId="0" borderId="3" xfId="37" applyNumberFormat="1" applyFont="1" applyBorder="1" applyAlignment="1" applyProtection="1">
      <alignment horizontal="center" wrapText="1"/>
    </xf>
    <xf numFmtId="0" fontId="13" fillId="0" borderId="3" xfId="37" applyFont="1" applyBorder="1" applyAlignment="1">
      <alignment horizontal="center" wrapText="1"/>
    </xf>
    <xf numFmtId="0" fontId="11" fillId="0" borderId="7" xfId="38" applyNumberFormat="1" applyFont="1" applyAlignment="1" applyProtection="1">
      <alignment horizontal="center" vertical="center" wrapText="1"/>
    </xf>
    <xf numFmtId="0" fontId="11" fillId="0" borderId="7" xfId="38" applyFont="1" applyAlignment="1">
      <alignment horizontal="center" vertical="center" wrapText="1"/>
    </xf>
    <xf numFmtId="0" fontId="1" fillId="0" borderId="1" xfId="2" applyNumberFormat="1" applyAlignment="1" applyProtection="1">
      <alignment horizontal="center"/>
    </xf>
    <xf numFmtId="0" fontId="11" fillId="0" borderId="5" xfId="2" applyNumberFormat="1" applyFont="1" applyBorder="1" applyAlignment="1" applyProtection="1">
      <alignment horizontal="center" vertical="center" wrapText="1"/>
    </xf>
    <xf numFmtId="0" fontId="11" fillId="0" borderId="6" xfId="2" applyNumberFormat="1" applyFont="1" applyBorder="1" applyAlignment="1" applyProtection="1">
      <alignment horizontal="center" vertical="center" wrapText="1"/>
    </xf>
    <xf numFmtId="0" fontId="10" fillId="0" borderId="1" xfId="29" applyNumberFormat="1" applyFont="1" applyFill="1" applyBorder="1" applyAlignment="1" applyProtection="1">
      <alignment horizontal="center" wrapText="1"/>
    </xf>
    <xf numFmtId="4" fontId="9" fillId="0" borderId="1" xfId="28" applyFont="1" applyFill="1" applyBorder="1" applyAlignment="1">
      <alignment horizontal="left" wrapText="1"/>
    </xf>
    <xf numFmtId="0" fontId="11" fillId="0" borderId="7" xfId="43" applyNumberFormat="1" applyFont="1" applyAlignment="1" applyProtection="1">
      <alignment horizontal="center" vertical="center" wrapText="1"/>
    </xf>
    <xf numFmtId="0" fontId="11" fillId="0" borderId="7" xfId="43" applyFont="1" applyAlignment="1">
      <alignment horizontal="center" vertical="center" wrapText="1"/>
    </xf>
    <xf numFmtId="0" fontId="11" fillId="0" borderId="2" xfId="6" applyNumberFormat="1" applyFont="1" applyAlignment="1" applyProtection="1">
      <alignment horizontal="center" vertical="center" wrapText="1"/>
    </xf>
    <xf numFmtId="0" fontId="11" fillId="0" borderId="2" xfId="6" applyFont="1" applyAlignment="1">
      <alignment horizontal="center" vertical="center" wrapText="1"/>
    </xf>
    <xf numFmtId="0" fontId="11" fillId="0" borderId="7" xfId="30" applyNumberFormat="1" applyFont="1" applyAlignment="1" applyProtection="1">
      <alignment horizontal="center" vertical="center" wrapText="1"/>
    </xf>
    <xf numFmtId="0" fontId="11" fillId="0" borderId="7" xfId="30" applyFont="1" applyAlignment="1">
      <alignment horizontal="center" vertical="center" wrapText="1"/>
    </xf>
    <xf numFmtId="0" fontId="11" fillId="0" borderId="7" xfId="31" applyNumberFormat="1" applyFont="1" applyAlignment="1" applyProtection="1">
      <alignment horizontal="center" vertical="center" wrapText="1"/>
    </xf>
    <xf numFmtId="0" fontId="11" fillId="0" borderId="7" xfId="31" applyFont="1" applyAlignment="1">
      <alignment horizontal="center" vertical="center" wrapText="1"/>
    </xf>
    <xf numFmtId="0" fontId="11" fillId="0" borderId="7" xfId="32" applyNumberFormat="1" applyFont="1" applyAlignment="1" applyProtection="1">
      <alignment horizontal="center" vertical="center" wrapText="1"/>
    </xf>
    <xf numFmtId="0" fontId="11" fillId="0" borderId="7" xfId="32" applyFont="1" applyAlignment="1">
      <alignment horizontal="center" vertical="center" wrapText="1"/>
    </xf>
    <xf numFmtId="0" fontId="11" fillId="0" borderId="7" xfId="33" applyNumberFormat="1" applyFont="1" applyAlignment="1" applyProtection="1">
      <alignment horizontal="center" vertical="center" wrapText="1"/>
    </xf>
    <xf numFmtId="0" fontId="11" fillId="0" borderId="7" xfId="33" applyFont="1" applyAlignment="1">
      <alignment horizontal="center" vertical="center" wrapText="1"/>
    </xf>
    <xf numFmtId="0" fontId="11" fillId="0" borderId="7" xfId="40" applyNumberFormat="1" applyFont="1" applyAlignment="1" applyProtection="1">
      <alignment horizontal="center" vertical="center" wrapText="1"/>
    </xf>
    <xf numFmtId="0" fontId="11" fillId="0" borderId="7" xfId="40" applyFont="1" applyAlignment="1">
      <alignment horizontal="center" vertical="center" wrapText="1"/>
    </xf>
  </cellXfs>
  <cellStyles count="47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7_без учета счетов бюджета" xfId="30"/>
    <cellStyle name="xl28" xfId="23"/>
    <cellStyle name="xl29" xfId="1"/>
    <cellStyle name="xl30" xfId="14"/>
    <cellStyle name="xl30_без учета счетов бюджета" xfId="31"/>
    <cellStyle name="xl31" xfId="24"/>
    <cellStyle name="xl31_без учета счетов бюджета" xfId="32"/>
    <cellStyle name="xl32" xfId="13"/>
    <cellStyle name="xl33" xfId="3"/>
    <cellStyle name="xl34" xfId="4"/>
    <cellStyle name="xl34_без учета счетов бюджета" xfId="33"/>
    <cellStyle name="xl35" xfId="5"/>
    <cellStyle name="xl35_без учета счетов бюджета" xfId="34"/>
    <cellStyle name="xl36" xfId="25"/>
    <cellStyle name="xl36_без учета счетов бюджета" xfId="35"/>
    <cellStyle name="xl37" xfId="7"/>
    <cellStyle name="xl38" xfId="26"/>
    <cellStyle name="xl38_без учета счетов бюджета" xfId="36"/>
    <cellStyle name="xl39" xfId="10"/>
    <cellStyle name="xl41" xfId="28"/>
    <cellStyle name="xl42" xfId="37"/>
    <cellStyle name="xl44" xfId="38"/>
    <cellStyle name="xl45" xfId="39"/>
    <cellStyle name="xl46" xfId="40"/>
    <cellStyle name="xl47" xfId="41"/>
    <cellStyle name="xl48" xfId="42"/>
    <cellStyle name="xl49" xfId="43"/>
    <cellStyle name="xl50" xfId="44"/>
    <cellStyle name="xl51" xfId="45"/>
    <cellStyle name="xl52" xfId="46"/>
    <cellStyle name="xl56" xfId="2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55"/>
  <sheetViews>
    <sheetView showGridLines="0" tabSelected="1" zoomScaleSheetLayoutView="100" workbookViewId="0">
      <selection activeCell="T23" sqref="T23"/>
    </sheetView>
  </sheetViews>
  <sheetFormatPr defaultRowHeight="15" outlineLevelRow="1"/>
  <cols>
    <col min="1" max="1" width="47.7109375" style="1" customWidth="1"/>
    <col min="2" max="2" width="9" style="1" customWidth="1"/>
    <col min="3" max="4" width="9.140625" style="1" hidden="1" customWidth="1"/>
    <col min="5" max="5" width="12.85546875" style="1" customWidth="1"/>
    <col min="6" max="19" width="9.140625" style="1" hidden="1"/>
    <col min="20" max="20" width="11.7109375" style="1" customWidth="1"/>
    <col min="21" max="29" width="9.140625" style="1" hidden="1"/>
    <col min="30" max="30" width="9.140625" style="1" customWidth="1"/>
    <col min="31" max="16384" width="9.140625" style="1"/>
  </cols>
  <sheetData>
    <row r="1" spans="1:30" ht="15" customHeight="1">
      <c r="A1" s="4"/>
      <c r="B1" s="5"/>
      <c r="C1" s="5"/>
      <c r="D1" s="5"/>
      <c r="E1" s="50" t="s">
        <v>48</v>
      </c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</row>
    <row r="2" spans="1:30" ht="15.2" customHeight="1">
      <c r="A2" s="4"/>
      <c r="B2" s="4"/>
      <c r="C2" s="4"/>
      <c r="D2" s="4"/>
      <c r="E2" s="50" t="s">
        <v>49</v>
      </c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</row>
    <row r="3" spans="1:30" ht="15.95" customHeight="1">
      <c r="A3" s="4"/>
      <c r="B3" s="4"/>
      <c r="C3" s="4"/>
      <c r="D3" s="4"/>
      <c r="E3" s="50" t="s">
        <v>52</v>
      </c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</row>
    <row r="4" spans="1:30" ht="30.75" customHeight="1">
      <c r="A4" s="49" t="s">
        <v>50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</row>
    <row r="5" spans="1:30" ht="38.25" customHeight="1">
      <c r="A5" s="49" t="s">
        <v>51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</row>
    <row r="6" spans="1:30" ht="0.75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</row>
    <row r="7" spans="1:30" ht="12.75" customHeigh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</row>
    <row r="8" spans="1:30" ht="38.25" customHeight="1">
      <c r="A8" s="53" t="s">
        <v>53</v>
      </c>
      <c r="B8" s="55" t="s">
        <v>54</v>
      </c>
      <c r="C8" s="57" t="s">
        <v>0</v>
      </c>
      <c r="D8" s="59" t="s">
        <v>0</v>
      </c>
      <c r="E8" s="42" t="s">
        <v>55</v>
      </c>
      <c r="F8" s="61" t="s">
        <v>0</v>
      </c>
      <c r="G8" s="36" t="s">
        <v>0</v>
      </c>
      <c r="H8" s="38" t="s">
        <v>0</v>
      </c>
      <c r="I8" s="40" t="s">
        <v>0</v>
      </c>
      <c r="J8" s="42" t="s">
        <v>55</v>
      </c>
      <c r="K8" s="44" t="s">
        <v>0</v>
      </c>
      <c r="L8" s="28" t="s">
        <v>0</v>
      </c>
      <c r="M8" s="63" t="s">
        <v>0</v>
      </c>
      <c r="N8" s="30" t="s">
        <v>0</v>
      </c>
      <c r="O8" s="32" t="s">
        <v>0</v>
      </c>
      <c r="P8" s="51" t="s">
        <v>0</v>
      </c>
      <c r="Q8" s="34" t="s">
        <v>0</v>
      </c>
      <c r="R8" s="26" t="s">
        <v>0</v>
      </c>
      <c r="S8" s="7" t="s">
        <v>0</v>
      </c>
      <c r="T8" s="20" t="s">
        <v>56</v>
      </c>
      <c r="U8" s="20" t="s">
        <v>0</v>
      </c>
      <c r="V8" s="20" t="s">
        <v>0</v>
      </c>
      <c r="W8" s="20" t="s">
        <v>0</v>
      </c>
      <c r="X8" s="20" t="s">
        <v>0</v>
      </c>
      <c r="Y8" s="7" t="s">
        <v>0</v>
      </c>
      <c r="Z8" s="20" t="s">
        <v>56</v>
      </c>
      <c r="AA8" s="20" t="s">
        <v>56</v>
      </c>
      <c r="AB8" s="7" t="s">
        <v>0</v>
      </c>
      <c r="AC8" s="20" t="s">
        <v>0</v>
      </c>
      <c r="AD8" s="47" t="s">
        <v>57</v>
      </c>
    </row>
    <row r="9" spans="1:30" ht="16.5" customHeight="1">
      <c r="A9" s="54"/>
      <c r="B9" s="56"/>
      <c r="C9" s="58"/>
      <c r="D9" s="60"/>
      <c r="E9" s="43"/>
      <c r="F9" s="62"/>
      <c r="G9" s="37"/>
      <c r="H9" s="39"/>
      <c r="I9" s="41"/>
      <c r="J9" s="43"/>
      <c r="K9" s="45"/>
      <c r="L9" s="29"/>
      <c r="M9" s="64"/>
      <c r="N9" s="31"/>
      <c r="O9" s="33"/>
      <c r="P9" s="52"/>
      <c r="Q9" s="35"/>
      <c r="R9" s="27"/>
      <c r="S9" s="7"/>
      <c r="T9" s="21"/>
      <c r="U9" s="21"/>
      <c r="V9" s="21"/>
      <c r="W9" s="21"/>
      <c r="X9" s="21"/>
      <c r="Y9" s="7"/>
      <c r="Z9" s="21"/>
      <c r="AA9" s="21"/>
      <c r="AB9" s="7"/>
      <c r="AC9" s="21"/>
      <c r="AD9" s="48"/>
    </row>
    <row r="10" spans="1:30">
      <c r="A10" s="8" t="s">
        <v>58</v>
      </c>
      <c r="B10" s="9" t="s">
        <v>2</v>
      </c>
      <c r="C10" s="9" t="s">
        <v>3</v>
      </c>
      <c r="D10" s="9" t="s">
        <v>1</v>
      </c>
      <c r="E10" s="10">
        <f>E11+E12+E13+E14+E15+E16+E17</f>
        <v>68895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10">
        <v>0</v>
      </c>
      <c r="M10" s="10">
        <v>0</v>
      </c>
      <c r="N10" s="10">
        <v>0</v>
      </c>
      <c r="O10" s="10">
        <v>0</v>
      </c>
      <c r="P10" s="10">
        <v>0</v>
      </c>
      <c r="Q10" s="10">
        <v>0</v>
      </c>
      <c r="R10" s="10">
        <v>0</v>
      </c>
      <c r="S10" s="10">
        <v>0</v>
      </c>
      <c r="T10" s="10">
        <f>T11+T12+T13+T14+T15+T16+T17</f>
        <v>57408.799999999996</v>
      </c>
      <c r="U10" s="11">
        <v>0</v>
      </c>
      <c r="V10" s="11">
        <v>0</v>
      </c>
      <c r="W10" s="11">
        <v>57408.82271</v>
      </c>
      <c r="X10" s="11">
        <v>-57408.82271</v>
      </c>
      <c r="Y10" s="11">
        <v>0</v>
      </c>
      <c r="Z10" s="12">
        <v>0.83327961854766108</v>
      </c>
      <c r="AA10" s="11">
        <v>0</v>
      </c>
      <c r="AB10" s="12">
        <v>0</v>
      </c>
      <c r="AC10" s="13">
        <v>0</v>
      </c>
      <c r="AD10" s="14">
        <f>T10/E10*100</f>
        <v>83.327962842005945</v>
      </c>
    </row>
    <row r="11" spans="1:30" ht="38.25" outlineLevel="1">
      <c r="A11" s="8" t="s">
        <v>59</v>
      </c>
      <c r="B11" s="9" t="s">
        <v>4</v>
      </c>
      <c r="C11" s="9" t="s">
        <v>3</v>
      </c>
      <c r="D11" s="9" t="s">
        <v>1</v>
      </c>
      <c r="E11" s="10">
        <v>1674.6</v>
      </c>
      <c r="F11" s="10">
        <v>0</v>
      </c>
      <c r="G11" s="10">
        <v>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0">
        <v>0</v>
      </c>
      <c r="R11" s="10">
        <v>0</v>
      </c>
      <c r="S11" s="10">
        <v>0</v>
      </c>
      <c r="T11" s="10">
        <v>1496.8</v>
      </c>
      <c r="U11" s="11">
        <v>0</v>
      </c>
      <c r="V11" s="11">
        <v>0</v>
      </c>
      <c r="W11" s="11">
        <v>1496.8214399999999</v>
      </c>
      <c r="X11" s="11">
        <v>-1496.8214399999999</v>
      </c>
      <c r="Y11" s="11">
        <v>0</v>
      </c>
      <c r="Z11" s="12">
        <v>0.89383819419562882</v>
      </c>
      <c r="AA11" s="11">
        <v>0</v>
      </c>
      <c r="AB11" s="12">
        <v>0</v>
      </c>
      <c r="AC11" s="13">
        <v>0</v>
      </c>
      <c r="AD11" s="15">
        <f t="shared" ref="AD11:AD53" si="0">T11/E11*100</f>
        <v>89.382539113818225</v>
      </c>
    </row>
    <row r="12" spans="1:30" ht="51" outlineLevel="1">
      <c r="A12" s="8" t="s">
        <v>60</v>
      </c>
      <c r="B12" s="9" t="s">
        <v>5</v>
      </c>
      <c r="C12" s="9" t="s">
        <v>3</v>
      </c>
      <c r="D12" s="9" t="s">
        <v>1</v>
      </c>
      <c r="E12" s="10">
        <v>138</v>
      </c>
      <c r="F12" s="10">
        <v>0</v>
      </c>
      <c r="G12" s="10">
        <v>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  <c r="O12" s="10">
        <v>0</v>
      </c>
      <c r="P12" s="10">
        <v>0</v>
      </c>
      <c r="Q12" s="10">
        <v>0</v>
      </c>
      <c r="R12" s="10">
        <v>0</v>
      </c>
      <c r="S12" s="10">
        <v>0</v>
      </c>
      <c r="T12" s="10">
        <v>92</v>
      </c>
      <c r="U12" s="11">
        <v>0</v>
      </c>
      <c r="V12" s="11">
        <v>0</v>
      </c>
      <c r="W12" s="11">
        <v>91.96</v>
      </c>
      <c r="X12" s="11">
        <v>-91.96</v>
      </c>
      <c r="Y12" s="11">
        <v>0</v>
      </c>
      <c r="Z12" s="12">
        <v>0.66637681159420292</v>
      </c>
      <c r="AA12" s="11">
        <v>0</v>
      </c>
      <c r="AB12" s="12">
        <v>0</v>
      </c>
      <c r="AC12" s="13">
        <v>0</v>
      </c>
      <c r="AD12" s="15">
        <f t="shared" si="0"/>
        <v>66.666666666666657</v>
      </c>
    </row>
    <row r="13" spans="1:30" ht="51" outlineLevel="1">
      <c r="A13" s="8" t="s">
        <v>61</v>
      </c>
      <c r="B13" s="9" t="s">
        <v>6</v>
      </c>
      <c r="C13" s="9" t="s">
        <v>3</v>
      </c>
      <c r="D13" s="9" t="s">
        <v>1</v>
      </c>
      <c r="E13" s="10">
        <v>33800.300000000003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  <c r="S13" s="10">
        <v>0</v>
      </c>
      <c r="T13" s="10">
        <v>30081.5</v>
      </c>
      <c r="U13" s="11">
        <v>0</v>
      </c>
      <c r="V13" s="11">
        <v>0</v>
      </c>
      <c r="W13" s="11">
        <v>30081.61116</v>
      </c>
      <c r="X13" s="11">
        <v>-30081.61116</v>
      </c>
      <c r="Y13" s="11">
        <v>0</v>
      </c>
      <c r="Z13" s="12">
        <v>0.88998059662192353</v>
      </c>
      <c r="AA13" s="11">
        <v>0</v>
      </c>
      <c r="AB13" s="12">
        <v>0</v>
      </c>
      <c r="AC13" s="13">
        <v>0</v>
      </c>
      <c r="AD13" s="15">
        <f t="shared" si="0"/>
        <v>88.997730789371687</v>
      </c>
    </row>
    <row r="14" spans="1:30" outlineLevel="1">
      <c r="A14" s="8" t="s">
        <v>62</v>
      </c>
      <c r="B14" s="9" t="s">
        <v>7</v>
      </c>
      <c r="C14" s="9" t="s">
        <v>3</v>
      </c>
      <c r="D14" s="9" t="s">
        <v>1</v>
      </c>
      <c r="E14" s="10">
        <v>5.7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  <c r="S14" s="10">
        <v>0</v>
      </c>
      <c r="T14" s="10">
        <v>5.7</v>
      </c>
      <c r="U14" s="11">
        <v>0</v>
      </c>
      <c r="V14" s="11">
        <v>0</v>
      </c>
      <c r="W14" s="11">
        <v>5.67</v>
      </c>
      <c r="X14" s="11">
        <v>-5.67</v>
      </c>
      <c r="Y14" s="11">
        <v>0</v>
      </c>
      <c r="Z14" s="12">
        <v>0.99473684210526314</v>
      </c>
      <c r="AA14" s="11">
        <v>0</v>
      </c>
      <c r="AB14" s="12">
        <v>0</v>
      </c>
      <c r="AC14" s="13">
        <v>0</v>
      </c>
      <c r="AD14" s="15">
        <f t="shared" si="0"/>
        <v>100</v>
      </c>
    </row>
    <row r="15" spans="1:30" ht="38.25" outlineLevel="1">
      <c r="A15" s="8" t="s">
        <v>63</v>
      </c>
      <c r="B15" s="9" t="s">
        <v>8</v>
      </c>
      <c r="C15" s="9" t="s">
        <v>3</v>
      </c>
      <c r="D15" s="9" t="s">
        <v>1</v>
      </c>
      <c r="E15" s="10">
        <v>1281.9000000000001</v>
      </c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  <c r="S15" s="10">
        <v>0</v>
      </c>
      <c r="T15" s="10">
        <v>1146.2</v>
      </c>
      <c r="U15" s="11">
        <v>0</v>
      </c>
      <c r="V15" s="11">
        <v>0</v>
      </c>
      <c r="W15" s="11">
        <v>1146.1921299999999</v>
      </c>
      <c r="X15" s="11">
        <v>-1146.1921299999999</v>
      </c>
      <c r="Y15" s="11">
        <v>0</v>
      </c>
      <c r="Z15" s="12">
        <v>0.89413536937358606</v>
      </c>
      <c r="AA15" s="11">
        <v>0</v>
      </c>
      <c r="AB15" s="12">
        <v>0</v>
      </c>
      <c r="AC15" s="13">
        <v>0</v>
      </c>
      <c r="AD15" s="15">
        <f t="shared" si="0"/>
        <v>89.41415086980264</v>
      </c>
    </row>
    <row r="16" spans="1:30" outlineLevel="1">
      <c r="A16" s="8" t="s">
        <v>64</v>
      </c>
      <c r="B16" s="9" t="s">
        <v>9</v>
      </c>
      <c r="C16" s="9" t="s">
        <v>3</v>
      </c>
      <c r="D16" s="9" t="s">
        <v>1</v>
      </c>
      <c r="E16" s="10">
        <v>1.3</v>
      </c>
      <c r="F16" s="10">
        <v>0</v>
      </c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  <c r="O16" s="10">
        <v>0</v>
      </c>
      <c r="P16" s="10">
        <v>0</v>
      </c>
      <c r="Q16" s="10">
        <v>0</v>
      </c>
      <c r="R16" s="10">
        <v>0</v>
      </c>
      <c r="S16" s="10">
        <v>0</v>
      </c>
      <c r="T16" s="10">
        <v>0</v>
      </c>
      <c r="U16" s="11">
        <v>0</v>
      </c>
      <c r="V16" s="11">
        <v>0</v>
      </c>
      <c r="W16" s="11">
        <v>0</v>
      </c>
      <c r="X16" s="11">
        <v>0</v>
      </c>
      <c r="Y16" s="11">
        <v>0</v>
      </c>
      <c r="Z16" s="12">
        <v>0</v>
      </c>
      <c r="AA16" s="11">
        <v>0</v>
      </c>
      <c r="AB16" s="12">
        <v>0</v>
      </c>
      <c r="AC16" s="13">
        <v>0</v>
      </c>
      <c r="AD16" s="15">
        <f t="shared" si="0"/>
        <v>0</v>
      </c>
    </row>
    <row r="17" spans="1:30" outlineLevel="1">
      <c r="A17" s="8" t="s">
        <v>65</v>
      </c>
      <c r="B17" s="9" t="s">
        <v>10</v>
      </c>
      <c r="C17" s="9" t="s">
        <v>3</v>
      </c>
      <c r="D17" s="9" t="s">
        <v>1</v>
      </c>
      <c r="E17" s="10">
        <v>31993.200000000001</v>
      </c>
      <c r="F17" s="10">
        <v>0</v>
      </c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10">
        <v>0</v>
      </c>
      <c r="M17" s="10">
        <v>0</v>
      </c>
      <c r="N17" s="10">
        <v>0</v>
      </c>
      <c r="O17" s="10">
        <v>0</v>
      </c>
      <c r="P17" s="10">
        <v>0</v>
      </c>
      <c r="Q17" s="10">
        <v>0</v>
      </c>
      <c r="R17" s="10">
        <v>0</v>
      </c>
      <c r="S17" s="10">
        <v>0</v>
      </c>
      <c r="T17" s="10">
        <v>24586.6</v>
      </c>
      <c r="U17" s="11">
        <v>0</v>
      </c>
      <c r="V17" s="11">
        <v>0</v>
      </c>
      <c r="W17" s="11">
        <v>24586.56798</v>
      </c>
      <c r="X17" s="11">
        <v>-24586.56798</v>
      </c>
      <c r="Y17" s="11">
        <v>0</v>
      </c>
      <c r="Z17" s="12">
        <v>0.76849211158507991</v>
      </c>
      <c r="AA17" s="11">
        <v>0</v>
      </c>
      <c r="AB17" s="12">
        <v>0</v>
      </c>
      <c r="AC17" s="13">
        <v>0</v>
      </c>
      <c r="AD17" s="15">
        <f t="shared" si="0"/>
        <v>76.849455509295723</v>
      </c>
    </row>
    <row r="18" spans="1:30">
      <c r="A18" s="8" t="s">
        <v>66</v>
      </c>
      <c r="B18" s="9" t="s">
        <v>11</v>
      </c>
      <c r="C18" s="9" t="s">
        <v>3</v>
      </c>
      <c r="D18" s="9" t="s">
        <v>1</v>
      </c>
      <c r="E18" s="10">
        <v>200</v>
      </c>
      <c r="F18" s="10">
        <v>0</v>
      </c>
      <c r="G18" s="10">
        <v>0</v>
      </c>
      <c r="H18" s="10">
        <v>0</v>
      </c>
      <c r="I18" s="10">
        <v>0</v>
      </c>
      <c r="J18" s="10">
        <v>0</v>
      </c>
      <c r="K18" s="10">
        <v>0</v>
      </c>
      <c r="L18" s="10">
        <v>0</v>
      </c>
      <c r="M18" s="10">
        <v>0</v>
      </c>
      <c r="N18" s="10">
        <v>0</v>
      </c>
      <c r="O18" s="10">
        <v>0</v>
      </c>
      <c r="P18" s="10">
        <v>0</v>
      </c>
      <c r="Q18" s="10">
        <v>0</v>
      </c>
      <c r="R18" s="10">
        <v>0</v>
      </c>
      <c r="S18" s="10">
        <v>0</v>
      </c>
      <c r="T18" s="10">
        <v>0</v>
      </c>
      <c r="U18" s="11">
        <v>0</v>
      </c>
      <c r="V18" s="11">
        <v>0</v>
      </c>
      <c r="W18" s="11">
        <v>0</v>
      </c>
      <c r="X18" s="11">
        <v>0</v>
      </c>
      <c r="Y18" s="11">
        <v>0</v>
      </c>
      <c r="Z18" s="12">
        <v>0</v>
      </c>
      <c r="AA18" s="11">
        <v>0</v>
      </c>
      <c r="AB18" s="12">
        <v>0</v>
      </c>
      <c r="AC18" s="13">
        <v>0</v>
      </c>
      <c r="AD18" s="15">
        <f t="shared" si="0"/>
        <v>0</v>
      </c>
    </row>
    <row r="19" spans="1:30" outlineLevel="1">
      <c r="A19" s="8" t="s">
        <v>67</v>
      </c>
      <c r="B19" s="9" t="s">
        <v>12</v>
      </c>
      <c r="C19" s="9" t="s">
        <v>3</v>
      </c>
      <c r="D19" s="9" t="s">
        <v>1</v>
      </c>
      <c r="E19" s="10">
        <v>200</v>
      </c>
      <c r="F19" s="10">
        <v>0</v>
      </c>
      <c r="G19" s="10">
        <v>0</v>
      </c>
      <c r="H19" s="10">
        <v>0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  <c r="S19" s="10">
        <v>0</v>
      </c>
      <c r="T19" s="10">
        <v>0</v>
      </c>
      <c r="U19" s="11">
        <v>0</v>
      </c>
      <c r="V19" s="11">
        <v>0</v>
      </c>
      <c r="W19" s="11">
        <v>0</v>
      </c>
      <c r="X19" s="11">
        <v>0</v>
      </c>
      <c r="Y19" s="11">
        <v>0</v>
      </c>
      <c r="Z19" s="12">
        <v>0</v>
      </c>
      <c r="AA19" s="11">
        <v>0</v>
      </c>
      <c r="AB19" s="12">
        <v>0</v>
      </c>
      <c r="AC19" s="13">
        <v>0</v>
      </c>
      <c r="AD19" s="15">
        <f t="shared" si="0"/>
        <v>0</v>
      </c>
    </row>
    <row r="20" spans="1:30" ht="25.5">
      <c r="A20" s="8" t="s">
        <v>68</v>
      </c>
      <c r="B20" s="9" t="s">
        <v>13</v>
      </c>
      <c r="C20" s="9" t="s">
        <v>3</v>
      </c>
      <c r="D20" s="9" t="s">
        <v>1</v>
      </c>
      <c r="E20" s="10">
        <f>E21+E22</f>
        <v>2079.8999999999996</v>
      </c>
      <c r="F20" s="10">
        <v>0</v>
      </c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10">
        <v>0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  <c r="S20" s="10">
        <v>0</v>
      </c>
      <c r="T20" s="10">
        <f>T21+T22</f>
        <v>1405.6</v>
      </c>
      <c r="U20" s="11">
        <v>0</v>
      </c>
      <c r="V20" s="11">
        <v>0</v>
      </c>
      <c r="W20" s="11">
        <v>1405.58761</v>
      </c>
      <c r="X20" s="11">
        <v>-1405.58761</v>
      </c>
      <c r="Y20" s="11">
        <v>0</v>
      </c>
      <c r="Z20" s="12">
        <v>0.67579576421943366</v>
      </c>
      <c r="AA20" s="11">
        <v>0</v>
      </c>
      <c r="AB20" s="12">
        <v>0</v>
      </c>
      <c r="AC20" s="13">
        <v>0</v>
      </c>
      <c r="AD20" s="15">
        <f t="shared" si="0"/>
        <v>67.580172123659793</v>
      </c>
    </row>
    <row r="21" spans="1:30" ht="38.25" outlineLevel="1">
      <c r="A21" s="8" t="s">
        <v>69</v>
      </c>
      <c r="B21" s="9" t="s">
        <v>14</v>
      </c>
      <c r="C21" s="9" t="s">
        <v>3</v>
      </c>
      <c r="D21" s="9" t="s">
        <v>1</v>
      </c>
      <c r="E21" s="10">
        <v>1323.6</v>
      </c>
      <c r="F21" s="10">
        <v>0</v>
      </c>
      <c r="G21" s="10">
        <v>0</v>
      </c>
      <c r="H21" s="10">
        <v>0</v>
      </c>
      <c r="I21" s="10">
        <v>0</v>
      </c>
      <c r="J21" s="10">
        <v>0</v>
      </c>
      <c r="K21" s="10">
        <v>0</v>
      </c>
      <c r="L21" s="10">
        <v>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  <c r="S21" s="10">
        <v>0</v>
      </c>
      <c r="T21" s="10">
        <v>985.8</v>
      </c>
      <c r="U21" s="11">
        <v>0</v>
      </c>
      <c r="V21" s="11">
        <v>0</v>
      </c>
      <c r="W21" s="11">
        <v>985.75563</v>
      </c>
      <c r="X21" s="11">
        <v>-985.75563</v>
      </c>
      <c r="Y21" s="11">
        <v>0</v>
      </c>
      <c r="Z21" s="12">
        <v>0.74475342248413423</v>
      </c>
      <c r="AA21" s="11">
        <v>0</v>
      </c>
      <c r="AB21" s="12">
        <v>0</v>
      </c>
      <c r="AC21" s="13">
        <v>0</v>
      </c>
      <c r="AD21" s="15">
        <f t="shared" si="0"/>
        <v>74.478694469628294</v>
      </c>
    </row>
    <row r="22" spans="1:30" ht="25.5" outlineLevel="1">
      <c r="A22" s="8" t="s">
        <v>70</v>
      </c>
      <c r="B22" s="9" t="s">
        <v>15</v>
      </c>
      <c r="C22" s="9" t="s">
        <v>3</v>
      </c>
      <c r="D22" s="9" t="s">
        <v>1</v>
      </c>
      <c r="E22" s="10">
        <v>756.3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  <c r="S22" s="10">
        <v>0</v>
      </c>
      <c r="T22" s="10">
        <v>419.8</v>
      </c>
      <c r="U22" s="11">
        <v>0</v>
      </c>
      <c r="V22" s="11">
        <v>0</v>
      </c>
      <c r="W22" s="11">
        <v>419.83197999999999</v>
      </c>
      <c r="X22" s="11">
        <v>-419.83197999999999</v>
      </c>
      <c r="Y22" s="11">
        <v>0</v>
      </c>
      <c r="Z22" s="12">
        <v>0.555113023932302</v>
      </c>
      <c r="AA22" s="11">
        <v>0</v>
      </c>
      <c r="AB22" s="12">
        <v>0</v>
      </c>
      <c r="AC22" s="13">
        <v>0</v>
      </c>
      <c r="AD22" s="15">
        <f t="shared" si="0"/>
        <v>55.507073912468606</v>
      </c>
    </row>
    <row r="23" spans="1:30">
      <c r="A23" s="8" t="s">
        <v>71</v>
      </c>
      <c r="B23" s="9" t="s">
        <v>16</v>
      </c>
      <c r="C23" s="9" t="s">
        <v>3</v>
      </c>
      <c r="D23" s="9" t="s">
        <v>1</v>
      </c>
      <c r="E23" s="10">
        <f>E24+E25+E26+E27+E28</f>
        <v>340043.8</v>
      </c>
      <c r="F23" s="10">
        <v>0</v>
      </c>
      <c r="G23" s="10">
        <v>0</v>
      </c>
      <c r="H23" s="10">
        <v>0</v>
      </c>
      <c r="I23" s="10">
        <v>0</v>
      </c>
      <c r="J23" s="10">
        <v>0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  <c r="S23" s="10">
        <v>0</v>
      </c>
      <c r="T23" s="10">
        <f>T24+T25+T26+T27+T28</f>
        <v>251427.50000000003</v>
      </c>
      <c r="U23" s="11">
        <v>0</v>
      </c>
      <c r="V23" s="11">
        <v>0</v>
      </c>
      <c r="W23" s="11">
        <v>251427.53094</v>
      </c>
      <c r="X23" s="11">
        <v>-251427.53094</v>
      </c>
      <c r="Y23" s="11">
        <v>0</v>
      </c>
      <c r="Z23" s="12">
        <v>0.73939736597619987</v>
      </c>
      <c r="AA23" s="11">
        <v>0</v>
      </c>
      <c r="AB23" s="12">
        <v>0</v>
      </c>
      <c r="AC23" s="13">
        <v>0</v>
      </c>
      <c r="AD23" s="15">
        <f t="shared" si="0"/>
        <v>73.939739527672614</v>
      </c>
    </row>
    <row r="24" spans="1:30" outlineLevel="1">
      <c r="A24" s="8" t="s">
        <v>72</v>
      </c>
      <c r="B24" s="9" t="s">
        <v>17</v>
      </c>
      <c r="C24" s="9" t="s">
        <v>3</v>
      </c>
      <c r="D24" s="9" t="s">
        <v>1</v>
      </c>
      <c r="E24" s="10">
        <v>400</v>
      </c>
      <c r="F24" s="10">
        <v>0</v>
      </c>
      <c r="G24" s="10">
        <v>0</v>
      </c>
      <c r="H24" s="10">
        <v>0</v>
      </c>
      <c r="I24" s="10">
        <v>0</v>
      </c>
      <c r="J24" s="10">
        <v>0</v>
      </c>
      <c r="K24" s="10">
        <v>0</v>
      </c>
      <c r="L24" s="10">
        <v>0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  <c r="S24" s="10">
        <v>0</v>
      </c>
      <c r="T24" s="10">
        <v>299.60000000000002</v>
      </c>
      <c r="U24" s="11">
        <v>0</v>
      </c>
      <c r="V24" s="11">
        <v>0</v>
      </c>
      <c r="W24" s="11">
        <v>299.58361000000002</v>
      </c>
      <c r="X24" s="11">
        <v>-299.58361000000002</v>
      </c>
      <c r="Y24" s="11">
        <v>0</v>
      </c>
      <c r="Z24" s="12">
        <v>0.748959025</v>
      </c>
      <c r="AA24" s="11">
        <v>0</v>
      </c>
      <c r="AB24" s="12">
        <v>0</v>
      </c>
      <c r="AC24" s="13">
        <v>0</v>
      </c>
      <c r="AD24" s="15">
        <f t="shared" si="0"/>
        <v>74.900000000000006</v>
      </c>
    </row>
    <row r="25" spans="1:30" outlineLevel="1">
      <c r="A25" s="8" t="s">
        <v>73</v>
      </c>
      <c r="B25" s="9" t="s">
        <v>18</v>
      </c>
      <c r="C25" s="9" t="s">
        <v>3</v>
      </c>
      <c r="D25" s="9" t="s">
        <v>1</v>
      </c>
      <c r="E25" s="10">
        <v>290</v>
      </c>
      <c r="F25" s="10">
        <v>0</v>
      </c>
      <c r="G25" s="10">
        <v>0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  <c r="O25" s="10">
        <v>0</v>
      </c>
      <c r="P25" s="10">
        <v>0</v>
      </c>
      <c r="Q25" s="10">
        <v>0</v>
      </c>
      <c r="R25" s="10">
        <v>0</v>
      </c>
      <c r="S25" s="10">
        <v>0</v>
      </c>
      <c r="T25" s="10">
        <v>280</v>
      </c>
      <c r="U25" s="11">
        <v>0</v>
      </c>
      <c r="V25" s="11">
        <v>0</v>
      </c>
      <c r="W25" s="11">
        <v>280</v>
      </c>
      <c r="X25" s="11">
        <v>-280</v>
      </c>
      <c r="Y25" s="11">
        <v>0</v>
      </c>
      <c r="Z25" s="12">
        <v>0.96551724137931039</v>
      </c>
      <c r="AA25" s="11">
        <v>0</v>
      </c>
      <c r="AB25" s="12">
        <v>0</v>
      </c>
      <c r="AC25" s="13">
        <v>0</v>
      </c>
      <c r="AD25" s="15">
        <f t="shared" si="0"/>
        <v>96.551724137931032</v>
      </c>
    </row>
    <row r="26" spans="1:30" outlineLevel="1">
      <c r="A26" s="8" t="s">
        <v>74</v>
      </c>
      <c r="B26" s="9" t="s">
        <v>19</v>
      </c>
      <c r="C26" s="9" t="s">
        <v>3</v>
      </c>
      <c r="D26" s="9" t="s">
        <v>1</v>
      </c>
      <c r="E26" s="10">
        <v>2050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  <c r="K26" s="10">
        <v>0</v>
      </c>
      <c r="L26" s="10">
        <v>0</v>
      </c>
      <c r="M26" s="10">
        <v>0</v>
      </c>
      <c r="N26" s="10">
        <v>0</v>
      </c>
      <c r="O26" s="10">
        <v>0</v>
      </c>
      <c r="P26" s="10">
        <v>0</v>
      </c>
      <c r="Q26" s="10">
        <v>0</v>
      </c>
      <c r="R26" s="10">
        <v>0</v>
      </c>
      <c r="S26" s="10">
        <v>0</v>
      </c>
      <c r="T26" s="10">
        <v>1394.6</v>
      </c>
      <c r="U26" s="11">
        <v>0</v>
      </c>
      <c r="V26" s="11">
        <v>0</v>
      </c>
      <c r="W26" s="11">
        <v>1394.59</v>
      </c>
      <c r="X26" s="11">
        <v>-1394.59</v>
      </c>
      <c r="Y26" s="11">
        <v>0</v>
      </c>
      <c r="Z26" s="12">
        <v>0.68028780487804874</v>
      </c>
      <c r="AA26" s="11">
        <v>0</v>
      </c>
      <c r="AB26" s="12">
        <v>0</v>
      </c>
      <c r="AC26" s="13">
        <v>0</v>
      </c>
      <c r="AD26" s="15">
        <f t="shared" si="0"/>
        <v>68.029268292682914</v>
      </c>
    </row>
    <row r="27" spans="1:30" outlineLevel="1">
      <c r="A27" s="8" t="s">
        <v>75</v>
      </c>
      <c r="B27" s="9" t="s">
        <v>20</v>
      </c>
      <c r="C27" s="9" t="s">
        <v>3</v>
      </c>
      <c r="D27" s="9" t="s">
        <v>1</v>
      </c>
      <c r="E27" s="10">
        <v>335694.5</v>
      </c>
      <c r="F27" s="10">
        <v>0</v>
      </c>
      <c r="G27" s="10">
        <v>0</v>
      </c>
      <c r="H27" s="10">
        <v>0</v>
      </c>
      <c r="I27" s="10">
        <v>0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  <c r="O27" s="10">
        <v>0</v>
      </c>
      <c r="P27" s="10">
        <v>0</v>
      </c>
      <c r="Q27" s="10">
        <v>0</v>
      </c>
      <c r="R27" s="10">
        <v>0</v>
      </c>
      <c r="S27" s="10">
        <v>0</v>
      </c>
      <c r="T27" s="10">
        <v>249321.60000000001</v>
      </c>
      <c r="U27" s="11">
        <v>0</v>
      </c>
      <c r="V27" s="11">
        <v>0</v>
      </c>
      <c r="W27" s="11">
        <v>249321.60571999999</v>
      </c>
      <c r="X27" s="11">
        <v>-249321.60571999999</v>
      </c>
      <c r="Y27" s="11">
        <v>0</v>
      </c>
      <c r="Z27" s="12">
        <v>0.74270375187448245</v>
      </c>
      <c r="AA27" s="11">
        <v>0</v>
      </c>
      <c r="AB27" s="12">
        <v>0</v>
      </c>
      <c r="AC27" s="13">
        <v>0</v>
      </c>
      <c r="AD27" s="15">
        <f t="shared" si="0"/>
        <v>74.270385722733025</v>
      </c>
    </row>
    <row r="28" spans="1:30" outlineLevel="1">
      <c r="A28" s="8" t="s">
        <v>76</v>
      </c>
      <c r="B28" s="9" t="s">
        <v>21</v>
      </c>
      <c r="C28" s="9" t="s">
        <v>3</v>
      </c>
      <c r="D28" s="9" t="s">
        <v>1</v>
      </c>
      <c r="E28" s="10">
        <v>1609.3</v>
      </c>
      <c r="F28" s="10">
        <v>0</v>
      </c>
      <c r="G28" s="10">
        <v>0</v>
      </c>
      <c r="H28" s="10">
        <v>0</v>
      </c>
      <c r="I28" s="10">
        <v>0</v>
      </c>
      <c r="J28" s="10">
        <v>0</v>
      </c>
      <c r="K28" s="10">
        <v>0</v>
      </c>
      <c r="L28" s="10">
        <v>0</v>
      </c>
      <c r="M28" s="10">
        <v>0</v>
      </c>
      <c r="N28" s="10">
        <v>0</v>
      </c>
      <c r="O28" s="10">
        <v>0</v>
      </c>
      <c r="P28" s="10">
        <v>0</v>
      </c>
      <c r="Q28" s="10">
        <v>0</v>
      </c>
      <c r="R28" s="10">
        <v>0</v>
      </c>
      <c r="S28" s="10">
        <v>0</v>
      </c>
      <c r="T28" s="10">
        <v>131.69999999999999</v>
      </c>
      <c r="U28" s="11">
        <v>0</v>
      </c>
      <c r="V28" s="11">
        <v>0</v>
      </c>
      <c r="W28" s="11">
        <v>131.75161</v>
      </c>
      <c r="X28" s="11">
        <v>-131.75161</v>
      </c>
      <c r="Y28" s="11">
        <v>0</v>
      </c>
      <c r="Z28" s="12">
        <v>8.1868893307649293E-2</v>
      </c>
      <c r="AA28" s="11">
        <v>0</v>
      </c>
      <c r="AB28" s="12">
        <v>0</v>
      </c>
      <c r="AC28" s="13">
        <v>0</v>
      </c>
      <c r="AD28" s="15">
        <f t="shared" si="0"/>
        <v>8.1836823463617723</v>
      </c>
    </row>
    <row r="29" spans="1:30">
      <c r="A29" s="8" t="s">
        <v>77</v>
      </c>
      <c r="B29" s="9" t="s">
        <v>22</v>
      </c>
      <c r="C29" s="9" t="s">
        <v>3</v>
      </c>
      <c r="D29" s="9" t="s">
        <v>1</v>
      </c>
      <c r="E29" s="10">
        <f>E30+E31+E32</f>
        <v>112526.8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  <c r="K29" s="10">
        <v>0</v>
      </c>
      <c r="L29" s="10">
        <v>0</v>
      </c>
      <c r="M29" s="10">
        <v>0</v>
      </c>
      <c r="N29" s="10">
        <v>0</v>
      </c>
      <c r="O29" s="10">
        <v>0</v>
      </c>
      <c r="P29" s="10">
        <v>0</v>
      </c>
      <c r="Q29" s="10">
        <v>0</v>
      </c>
      <c r="R29" s="10">
        <v>0</v>
      </c>
      <c r="S29" s="10">
        <v>0</v>
      </c>
      <c r="T29" s="10">
        <f>T30+T31+T32</f>
        <v>27082</v>
      </c>
      <c r="U29" s="11">
        <v>0</v>
      </c>
      <c r="V29" s="11">
        <v>0</v>
      </c>
      <c r="W29" s="11">
        <v>27082.028249999999</v>
      </c>
      <c r="X29" s="11">
        <v>-27082.028249999999</v>
      </c>
      <c r="Y29" s="11">
        <v>0</v>
      </c>
      <c r="Z29" s="12">
        <v>0.24067183041080661</v>
      </c>
      <c r="AA29" s="11">
        <v>0</v>
      </c>
      <c r="AB29" s="12">
        <v>0</v>
      </c>
      <c r="AC29" s="13">
        <v>0</v>
      </c>
      <c r="AD29" s="15">
        <f t="shared" si="0"/>
        <v>24.067155557609389</v>
      </c>
    </row>
    <row r="30" spans="1:30" outlineLevel="1">
      <c r="A30" s="8" t="s">
        <v>78</v>
      </c>
      <c r="B30" s="9" t="s">
        <v>23</v>
      </c>
      <c r="C30" s="9" t="s">
        <v>3</v>
      </c>
      <c r="D30" s="9" t="s">
        <v>1</v>
      </c>
      <c r="E30" s="10">
        <v>11042.2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0">
        <v>0</v>
      </c>
      <c r="L30" s="10">
        <v>0</v>
      </c>
      <c r="M30" s="10">
        <v>0</v>
      </c>
      <c r="N30" s="10">
        <v>0</v>
      </c>
      <c r="O30" s="10">
        <v>0</v>
      </c>
      <c r="P30" s="10">
        <v>0</v>
      </c>
      <c r="Q30" s="10">
        <v>0</v>
      </c>
      <c r="R30" s="10">
        <v>0</v>
      </c>
      <c r="S30" s="10">
        <v>0</v>
      </c>
      <c r="T30" s="10">
        <v>5729.5</v>
      </c>
      <c r="U30" s="11">
        <v>0</v>
      </c>
      <c r="V30" s="11">
        <v>0</v>
      </c>
      <c r="W30" s="11">
        <v>5729.4503000000004</v>
      </c>
      <c r="X30" s="11">
        <v>-5729.4503000000004</v>
      </c>
      <c r="Y30" s="11">
        <v>0</v>
      </c>
      <c r="Z30" s="12">
        <v>0.51886807984995753</v>
      </c>
      <c r="AA30" s="11">
        <v>0</v>
      </c>
      <c r="AB30" s="12">
        <v>0</v>
      </c>
      <c r="AC30" s="13">
        <v>0</v>
      </c>
      <c r="AD30" s="15">
        <f t="shared" si="0"/>
        <v>51.887305066019451</v>
      </c>
    </row>
    <row r="31" spans="1:30" outlineLevel="1">
      <c r="A31" s="8" t="s">
        <v>79</v>
      </c>
      <c r="B31" s="9" t="s">
        <v>24</v>
      </c>
      <c r="C31" s="9" t="s">
        <v>3</v>
      </c>
      <c r="D31" s="9" t="s">
        <v>1</v>
      </c>
      <c r="E31" s="10">
        <v>67114.3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K31" s="10">
        <v>0</v>
      </c>
      <c r="L31" s="10">
        <v>0</v>
      </c>
      <c r="M31" s="10">
        <v>0</v>
      </c>
      <c r="N31" s="10">
        <v>0</v>
      </c>
      <c r="O31" s="10">
        <v>0</v>
      </c>
      <c r="P31" s="10">
        <v>0</v>
      </c>
      <c r="Q31" s="10">
        <v>0</v>
      </c>
      <c r="R31" s="10">
        <v>0</v>
      </c>
      <c r="S31" s="10">
        <v>0</v>
      </c>
      <c r="T31" s="10">
        <v>136.4</v>
      </c>
      <c r="U31" s="11">
        <v>0</v>
      </c>
      <c r="V31" s="11">
        <v>0</v>
      </c>
      <c r="W31" s="11">
        <v>136.43616</v>
      </c>
      <c r="X31" s="11">
        <v>-136.43616</v>
      </c>
      <c r="Y31" s="11">
        <v>0</v>
      </c>
      <c r="Z31" s="12">
        <v>2.0328923915698747E-3</v>
      </c>
      <c r="AA31" s="11">
        <v>0</v>
      </c>
      <c r="AB31" s="12">
        <v>0</v>
      </c>
      <c r="AC31" s="13">
        <v>0</v>
      </c>
      <c r="AD31" s="15">
        <f t="shared" si="0"/>
        <v>0.20323537606739545</v>
      </c>
    </row>
    <row r="32" spans="1:30" outlineLevel="1">
      <c r="A32" s="8" t="s">
        <v>80</v>
      </c>
      <c r="B32" s="9" t="s">
        <v>25</v>
      </c>
      <c r="C32" s="9" t="s">
        <v>3</v>
      </c>
      <c r="D32" s="9" t="s">
        <v>1</v>
      </c>
      <c r="E32" s="10">
        <v>34370.300000000003</v>
      </c>
      <c r="F32" s="10">
        <v>0</v>
      </c>
      <c r="G32" s="10">
        <v>0</v>
      </c>
      <c r="H32" s="10">
        <v>0</v>
      </c>
      <c r="I32" s="10">
        <v>0</v>
      </c>
      <c r="J32" s="10">
        <v>0</v>
      </c>
      <c r="K32" s="10">
        <v>0</v>
      </c>
      <c r="L32" s="10">
        <v>0</v>
      </c>
      <c r="M32" s="10">
        <v>0</v>
      </c>
      <c r="N32" s="10">
        <v>0</v>
      </c>
      <c r="O32" s="10">
        <v>0</v>
      </c>
      <c r="P32" s="10">
        <v>0</v>
      </c>
      <c r="Q32" s="10">
        <v>0</v>
      </c>
      <c r="R32" s="10">
        <v>0</v>
      </c>
      <c r="S32" s="10">
        <v>0</v>
      </c>
      <c r="T32" s="10">
        <v>21216.1</v>
      </c>
      <c r="U32" s="11">
        <v>0</v>
      </c>
      <c r="V32" s="11">
        <v>0</v>
      </c>
      <c r="W32" s="11">
        <v>21216.141790000001</v>
      </c>
      <c r="X32" s="11">
        <v>-21216.141790000001</v>
      </c>
      <c r="Y32" s="11">
        <v>0</v>
      </c>
      <c r="Z32" s="12">
        <v>0.61728172036317797</v>
      </c>
      <c r="AA32" s="11">
        <v>0</v>
      </c>
      <c r="AB32" s="12">
        <v>0</v>
      </c>
      <c r="AC32" s="13">
        <v>0</v>
      </c>
      <c r="AD32" s="15">
        <f t="shared" si="0"/>
        <v>61.728003537938271</v>
      </c>
    </row>
    <row r="33" spans="1:30">
      <c r="A33" s="8" t="s">
        <v>81</v>
      </c>
      <c r="B33" s="9" t="s">
        <v>26</v>
      </c>
      <c r="C33" s="9" t="s">
        <v>3</v>
      </c>
      <c r="D33" s="9" t="s">
        <v>1</v>
      </c>
      <c r="E33" s="10">
        <v>626.20000000000005</v>
      </c>
      <c r="F33" s="10">
        <v>0</v>
      </c>
      <c r="G33" s="10">
        <v>0</v>
      </c>
      <c r="H33" s="10">
        <v>0</v>
      </c>
      <c r="I33" s="10">
        <v>0</v>
      </c>
      <c r="J33" s="10">
        <v>0</v>
      </c>
      <c r="K33" s="10">
        <v>0</v>
      </c>
      <c r="L33" s="10">
        <v>0</v>
      </c>
      <c r="M33" s="10">
        <v>0</v>
      </c>
      <c r="N33" s="10">
        <v>0</v>
      </c>
      <c r="O33" s="10">
        <v>0</v>
      </c>
      <c r="P33" s="10">
        <v>0</v>
      </c>
      <c r="Q33" s="10">
        <v>0</v>
      </c>
      <c r="R33" s="10">
        <v>0</v>
      </c>
      <c r="S33" s="10">
        <v>0</v>
      </c>
      <c r="T33" s="10">
        <v>70</v>
      </c>
      <c r="U33" s="11">
        <v>0</v>
      </c>
      <c r="V33" s="11">
        <v>0</v>
      </c>
      <c r="W33" s="11">
        <v>70</v>
      </c>
      <c r="X33" s="11">
        <v>-70</v>
      </c>
      <c r="Y33" s="11">
        <v>0</v>
      </c>
      <c r="Z33" s="12">
        <v>0.11178537208559565</v>
      </c>
      <c r="AA33" s="11">
        <v>0</v>
      </c>
      <c r="AB33" s="12">
        <v>0</v>
      </c>
      <c r="AC33" s="13">
        <v>0</v>
      </c>
      <c r="AD33" s="15">
        <f t="shared" si="0"/>
        <v>11.178537208559565</v>
      </c>
    </row>
    <row r="34" spans="1:30" ht="25.5" outlineLevel="1">
      <c r="A34" s="8" t="s">
        <v>82</v>
      </c>
      <c r="B34" s="9" t="s">
        <v>27</v>
      </c>
      <c r="C34" s="9" t="s">
        <v>3</v>
      </c>
      <c r="D34" s="9" t="s">
        <v>1</v>
      </c>
      <c r="E34" s="10">
        <v>626.20000000000005</v>
      </c>
      <c r="F34" s="10">
        <v>0</v>
      </c>
      <c r="G34" s="10">
        <v>0</v>
      </c>
      <c r="H34" s="10">
        <v>0</v>
      </c>
      <c r="I34" s="10">
        <v>0</v>
      </c>
      <c r="J34" s="10">
        <v>0</v>
      </c>
      <c r="K34" s="10">
        <v>0</v>
      </c>
      <c r="L34" s="10">
        <v>0</v>
      </c>
      <c r="M34" s="10">
        <v>0</v>
      </c>
      <c r="N34" s="10">
        <v>0</v>
      </c>
      <c r="O34" s="10">
        <v>0</v>
      </c>
      <c r="P34" s="10">
        <v>0</v>
      </c>
      <c r="Q34" s="10">
        <v>0</v>
      </c>
      <c r="R34" s="10">
        <v>0</v>
      </c>
      <c r="S34" s="10">
        <v>0</v>
      </c>
      <c r="T34" s="10">
        <v>70</v>
      </c>
      <c r="U34" s="11">
        <v>0</v>
      </c>
      <c r="V34" s="11">
        <v>0</v>
      </c>
      <c r="W34" s="11">
        <v>70</v>
      </c>
      <c r="X34" s="11">
        <v>-70</v>
      </c>
      <c r="Y34" s="11">
        <v>0</v>
      </c>
      <c r="Z34" s="12">
        <v>0.11178537208559565</v>
      </c>
      <c r="AA34" s="11">
        <v>0</v>
      </c>
      <c r="AB34" s="12">
        <v>0</v>
      </c>
      <c r="AC34" s="13">
        <v>0</v>
      </c>
      <c r="AD34" s="15">
        <f t="shared" si="0"/>
        <v>11.178537208559565</v>
      </c>
    </row>
    <row r="35" spans="1:30">
      <c r="A35" s="8" t="s">
        <v>83</v>
      </c>
      <c r="B35" s="9" t="s">
        <v>28</v>
      </c>
      <c r="C35" s="9" t="s">
        <v>3</v>
      </c>
      <c r="D35" s="9" t="s">
        <v>1</v>
      </c>
      <c r="E35" s="10">
        <f>E36+E37+E38+E39+E40+E41</f>
        <v>507333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  <c r="R35" s="10">
        <v>0</v>
      </c>
      <c r="S35" s="10">
        <v>0</v>
      </c>
      <c r="T35" s="10">
        <f>T36+T37+T38+T39+T40+T41</f>
        <v>367487.93212999997</v>
      </c>
      <c r="U35" s="11">
        <v>0</v>
      </c>
      <c r="V35" s="11">
        <v>0</v>
      </c>
      <c r="W35" s="11">
        <v>367487.89380999998</v>
      </c>
      <c r="X35" s="11">
        <v>-367487.89380999998</v>
      </c>
      <c r="Y35" s="11">
        <v>0</v>
      </c>
      <c r="Z35" s="12">
        <v>0.72435240360011366</v>
      </c>
      <c r="AA35" s="11">
        <v>0</v>
      </c>
      <c r="AB35" s="12">
        <v>0</v>
      </c>
      <c r="AC35" s="13">
        <v>0</v>
      </c>
      <c r="AD35" s="15">
        <f t="shared" si="0"/>
        <v>72.435251034330506</v>
      </c>
    </row>
    <row r="36" spans="1:30" outlineLevel="1">
      <c r="A36" s="8" t="s">
        <v>84</v>
      </c>
      <c r="B36" s="9" t="s">
        <v>29</v>
      </c>
      <c r="C36" s="9" t="s">
        <v>3</v>
      </c>
      <c r="D36" s="9" t="s">
        <v>1</v>
      </c>
      <c r="E36" s="10">
        <v>219754.9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>
        <v>0</v>
      </c>
      <c r="R36" s="10">
        <v>0</v>
      </c>
      <c r="S36" s="10">
        <v>0</v>
      </c>
      <c r="T36" s="10">
        <v>157448.20000000001</v>
      </c>
      <c r="U36" s="11">
        <v>0</v>
      </c>
      <c r="V36" s="11">
        <v>0</v>
      </c>
      <c r="W36" s="11">
        <v>157448.22766999999</v>
      </c>
      <c r="X36" s="11">
        <v>-157448.22766999999</v>
      </c>
      <c r="Y36" s="11">
        <v>0</v>
      </c>
      <c r="Z36" s="12">
        <v>0.71647187275489554</v>
      </c>
      <c r="AA36" s="11">
        <v>0</v>
      </c>
      <c r="AB36" s="12">
        <v>0</v>
      </c>
      <c r="AC36" s="13">
        <v>0</v>
      </c>
      <c r="AD36" s="15">
        <f t="shared" si="0"/>
        <v>71.647185113961058</v>
      </c>
    </row>
    <row r="37" spans="1:30" outlineLevel="1">
      <c r="A37" s="8" t="s">
        <v>85</v>
      </c>
      <c r="B37" s="9" t="s">
        <v>30</v>
      </c>
      <c r="C37" s="9" t="s">
        <v>3</v>
      </c>
      <c r="D37" s="9" t="s">
        <v>1</v>
      </c>
      <c r="E37" s="10">
        <v>182381.1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  <c r="R37" s="10">
        <v>0</v>
      </c>
      <c r="S37" s="10">
        <v>0</v>
      </c>
      <c r="T37" s="10">
        <v>134310.39999999999</v>
      </c>
      <c r="U37" s="11">
        <v>0</v>
      </c>
      <c r="V37" s="11">
        <v>0</v>
      </c>
      <c r="W37" s="11">
        <v>134310.34176000001</v>
      </c>
      <c r="X37" s="11">
        <v>-134310.34176000001</v>
      </c>
      <c r="Y37" s="11">
        <v>0</v>
      </c>
      <c r="Z37" s="12">
        <v>0.7364267446732865</v>
      </c>
      <c r="AA37" s="11">
        <v>0</v>
      </c>
      <c r="AB37" s="12">
        <v>0</v>
      </c>
      <c r="AC37" s="13">
        <v>0</v>
      </c>
      <c r="AD37" s="15">
        <f t="shared" si="0"/>
        <v>73.642718461507243</v>
      </c>
    </row>
    <row r="38" spans="1:30" outlineLevel="1">
      <c r="A38" s="8" t="s">
        <v>86</v>
      </c>
      <c r="B38" s="9" t="s">
        <v>31</v>
      </c>
      <c r="C38" s="9" t="s">
        <v>3</v>
      </c>
      <c r="D38" s="9" t="s">
        <v>1</v>
      </c>
      <c r="E38" s="10">
        <v>79615.199999999997</v>
      </c>
      <c r="F38" s="10">
        <v>0</v>
      </c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10">
        <v>0</v>
      </c>
      <c r="M38" s="10">
        <v>0</v>
      </c>
      <c r="N38" s="10">
        <v>0</v>
      </c>
      <c r="O38" s="10">
        <v>0</v>
      </c>
      <c r="P38" s="10">
        <v>0</v>
      </c>
      <c r="Q38" s="10">
        <v>0</v>
      </c>
      <c r="R38" s="10">
        <v>0</v>
      </c>
      <c r="S38" s="10">
        <v>0</v>
      </c>
      <c r="T38" s="10">
        <v>56135.1</v>
      </c>
      <c r="U38" s="11">
        <v>0</v>
      </c>
      <c r="V38" s="11">
        <v>0</v>
      </c>
      <c r="W38" s="11">
        <v>56135.053549999997</v>
      </c>
      <c r="X38" s="11">
        <v>-56135.053549999997</v>
      </c>
      <c r="Y38" s="11">
        <v>0</v>
      </c>
      <c r="Z38" s="12">
        <v>0.70508004506679944</v>
      </c>
      <c r="AA38" s="11">
        <v>0</v>
      </c>
      <c r="AB38" s="12">
        <v>0</v>
      </c>
      <c r="AC38" s="13">
        <v>0</v>
      </c>
      <c r="AD38" s="15">
        <f t="shared" si="0"/>
        <v>70.508018569318423</v>
      </c>
    </row>
    <row r="39" spans="1:30" ht="25.5" outlineLevel="1">
      <c r="A39" s="8" t="s">
        <v>87</v>
      </c>
      <c r="B39" s="9" t="s">
        <v>32</v>
      </c>
      <c r="C39" s="9" t="s">
        <v>3</v>
      </c>
      <c r="D39" s="9" t="s">
        <v>1</v>
      </c>
      <c r="E39" s="10">
        <v>117.5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10">
        <v>0</v>
      </c>
      <c r="Q39" s="10">
        <v>0</v>
      </c>
      <c r="R39" s="10">
        <v>0</v>
      </c>
      <c r="S39" s="10">
        <v>0</v>
      </c>
      <c r="T39" s="10">
        <v>32.9</v>
      </c>
      <c r="U39" s="11">
        <v>0</v>
      </c>
      <c r="V39" s="11">
        <v>0</v>
      </c>
      <c r="W39" s="11">
        <v>32.9</v>
      </c>
      <c r="X39" s="11">
        <v>-32.9</v>
      </c>
      <c r="Y39" s="11">
        <v>0</v>
      </c>
      <c r="Z39" s="12">
        <v>0.27997617224066035</v>
      </c>
      <c r="AA39" s="11">
        <v>0</v>
      </c>
      <c r="AB39" s="12">
        <v>0</v>
      </c>
      <c r="AC39" s="13">
        <v>0</v>
      </c>
      <c r="AD39" s="15">
        <f t="shared" si="0"/>
        <v>27.999999999999996</v>
      </c>
    </row>
    <row r="40" spans="1:30" outlineLevel="1">
      <c r="A40" s="8" t="s">
        <v>88</v>
      </c>
      <c r="B40" s="9" t="s">
        <v>33</v>
      </c>
      <c r="C40" s="9" t="s">
        <v>3</v>
      </c>
      <c r="D40" s="9" t="s">
        <v>1</v>
      </c>
      <c r="E40" s="10">
        <v>1630.6</v>
      </c>
      <c r="F40" s="10">
        <v>0</v>
      </c>
      <c r="G40" s="10">
        <v>0</v>
      </c>
      <c r="H40" s="10">
        <v>0</v>
      </c>
      <c r="I40" s="10">
        <v>0</v>
      </c>
      <c r="J40" s="10">
        <v>0</v>
      </c>
      <c r="K40" s="10">
        <v>0</v>
      </c>
      <c r="L40" s="10">
        <v>0</v>
      </c>
      <c r="M40" s="10">
        <v>0</v>
      </c>
      <c r="N40" s="10">
        <v>0</v>
      </c>
      <c r="O40" s="10">
        <v>0</v>
      </c>
      <c r="P40" s="10">
        <v>0</v>
      </c>
      <c r="Q40" s="10">
        <v>0</v>
      </c>
      <c r="R40" s="10">
        <v>0</v>
      </c>
      <c r="S40" s="10">
        <v>0</v>
      </c>
      <c r="T40" s="10">
        <v>361.8</v>
      </c>
      <c r="U40" s="11">
        <v>0</v>
      </c>
      <c r="V40" s="11">
        <v>0</v>
      </c>
      <c r="W40" s="11">
        <v>361.83870000000002</v>
      </c>
      <c r="X40" s="11">
        <v>-361.83870000000002</v>
      </c>
      <c r="Y40" s="11">
        <v>0</v>
      </c>
      <c r="Z40" s="12">
        <v>0.22190116703360052</v>
      </c>
      <c r="AA40" s="11">
        <v>0</v>
      </c>
      <c r="AB40" s="12">
        <v>0</v>
      </c>
      <c r="AC40" s="13">
        <v>0</v>
      </c>
      <c r="AD40" s="15">
        <f t="shared" si="0"/>
        <v>22.188151600637802</v>
      </c>
    </row>
    <row r="41" spans="1:30" outlineLevel="1">
      <c r="A41" s="8" t="s">
        <v>89</v>
      </c>
      <c r="B41" s="9" t="s">
        <v>34</v>
      </c>
      <c r="C41" s="9" t="s">
        <v>3</v>
      </c>
      <c r="D41" s="9" t="s">
        <v>1</v>
      </c>
      <c r="E41" s="10">
        <v>23833.7</v>
      </c>
      <c r="F41" s="10">
        <v>0</v>
      </c>
      <c r="G41" s="10">
        <v>0</v>
      </c>
      <c r="H41" s="10">
        <v>0</v>
      </c>
      <c r="I41" s="10">
        <v>0</v>
      </c>
      <c r="J41" s="10">
        <v>0</v>
      </c>
      <c r="K41" s="10">
        <v>0</v>
      </c>
      <c r="L41" s="10">
        <v>0</v>
      </c>
      <c r="M41" s="10">
        <v>0</v>
      </c>
      <c r="N41" s="10">
        <v>0</v>
      </c>
      <c r="O41" s="10">
        <v>0</v>
      </c>
      <c r="P41" s="10">
        <v>0</v>
      </c>
      <c r="Q41" s="10">
        <v>0</v>
      </c>
      <c r="R41" s="10">
        <v>0</v>
      </c>
      <c r="S41" s="10">
        <v>0</v>
      </c>
      <c r="T41" s="10">
        <v>19199.53213</v>
      </c>
      <c r="U41" s="11">
        <v>0</v>
      </c>
      <c r="V41" s="11">
        <v>0</v>
      </c>
      <c r="W41" s="11">
        <v>19199.53213</v>
      </c>
      <c r="X41" s="11">
        <v>-19199.53213</v>
      </c>
      <c r="Y41" s="11">
        <v>0</v>
      </c>
      <c r="Z41" s="12">
        <v>0.80556339539819088</v>
      </c>
      <c r="AA41" s="11">
        <v>0</v>
      </c>
      <c r="AB41" s="12">
        <v>0</v>
      </c>
      <c r="AC41" s="13">
        <v>0</v>
      </c>
      <c r="AD41" s="15">
        <f t="shared" si="0"/>
        <v>80.556238141790828</v>
      </c>
    </row>
    <row r="42" spans="1:30">
      <c r="A42" s="8" t="s">
        <v>90</v>
      </c>
      <c r="B42" s="9" t="s">
        <v>35</v>
      </c>
      <c r="C42" s="9" t="s">
        <v>3</v>
      </c>
      <c r="D42" s="9" t="s">
        <v>1</v>
      </c>
      <c r="E42" s="10">
        <v>55129.07</v>
      </c>
      <c r="F42" s="10">
        <v>0</v>
      </c>
      <c r="G42" s="10">
        <v>0</v>
      </c>
      <c r="H42" s="10">
        <v>0</v>
      </c>
      <c r="I42" s="10">
        <v>0</v>
      </c>
      <c r="J42" s="10">
        <v>0</v>
      </c>
      <c r="K42" s="10">
        <v>0</v>
      </c>
      <c r="L42" s="10">
        <v>0</v>
      </c>
      <c r="M42" s="10">
        <v>0</v>
      </c>
      <c r="N42" s="10">
        <v>0</v>
      </c>
      <c r="O42" s="10">
        <v>0</v>
      </c>
      <c r="P42" s="10">
        <v>0</v>
      </c>
      <c r="Q42" s="10">
        <v>0</v>
      </c>
      <c r="R42" s="10">
        <v>0</v>
      </c>
      <c r="S42" s="10">
        <v>0</v>
      </c>
      <c r="T42" s="10">
        <v>37917.699999999997</v>
      </c>
      <c r="U42" s="11">
        <v>0</v>
      </c>
      <c r="V42" s="11">
        <v>0</v>
      </c>
      <c r="W42" s="11">
        <v>37917.668960000003</v>
      </c>
      <c r="X42" s="11">
        <v>-37917.668960000003</v>
      </c>
      <c r="Y42" s="11">
        <v>0</v>
      </c>
      <c r="Z42" s="12">
        <v>0.68779808837696699</v>
      </c>
      <c r="AA42" s="11">
        <v>0</v>
      </c>
      <c r="AB42" s="12">
        <v>0</v>
      </c>
      <c r="AC42" s="13">
        <v>0</v>
      </c>
      <c r="AD42" s="15">
        <f t="shared" si="0"/>
        <v>68.779865141929648</v>
      </c>
    </row>
    <row r="43" spans="1:30" outlineLevel="1">
      <c r="A43" s="8" t="s">
        <v>91</v>
      </c>
      <c r="B43" s="9" t="s">
        <v>36</v>
      </c>
      <c r="C43" s="9" t="s">
        <v>3</v>
      </c>
      <c r="D43" s="9" t="s">
        <v>1</v>
      </c>
      <c r="E43" s="10">
        <v>55129.07</v>
      </c>
      <c r="F43" s="10">
        <v>0</v>
      </c>
      <c r="G43" s="10">
        <v>0</v>
      </c>
      <c r="H43" s="10">
        <v>0</v>
      </c>
      <c r="I43" s="10">
        <v>0</v>
      </c>
      <c r="J43" s="10">
        <v>0</v>
      </c>
      <c r="K43" s="10">
        <v>0</v>
      </c>
      <c r="L43" s="10">
        <v>0</v>
      </c>
      <c r="M43" s="10">
        <v>0</v>
      </c>
      <c r="N43" s="10">
        <v>0</v>
      </c>
      <c r="O43" s="10">
        <v>0</v>
      </c>
      <c r="P43" s="10">
        <v>0</v>
      </c>
      <c r="Q43" s="10">
        <v>0</v>
      </c>
      <c r="R43" s="10">
        <v>0</v>
      </c>
      <c r="S43" s="10">
        <v>0</v>
      </c>
      <c r="T43" s="10">
        <v>37917.699999999997</v>
      </c>
      <c r="U43" s="11">
        <v>0</v>
      </c>
      <c r="V43" s="11">
        <v>0</v>
      </c>
      <c r="W43" s="11">
        <v>37917.668960000003</v>
      </c>
      <c r="X43" s="11">
        <v>-37917.668960000003</v>
      </c>
      <c r="Y43" s="11">
        <v>0</v>
      </c>
      <c r="Z43" s="12">
        <v>0.68779808837696699</v>
      </c>
      <c r="AA43" s="11">
        <v>0</v>
      </c>
      <c r="AB43" s="12">
        <v>0</v>
      </c>
      <c r="AC43" s="13">
        <v>0</v>
      </c>
      <c r="AD43" s="15">
        <f t="shared" si="0"/>
        <v>68.779865141929648</v>
      </c>
    </row>
    <row r="44" spans="1:30">
      <c r="A44" s="8" t="s">
        <v>92</v>
      </c>
      <c r="B44" s="9" t="s">
        <v>37</v>
      </c>
      <c r="C44" s="9" t="s">
        <v>3</v>
      </c>
      <c r="D44" s="9" t="s">
        <v>1</v>
      </c>
      <c r="E44" s="10">
        <v>26991.119999999999</v>
      </c>
      <c r="F44" s="10">
        <v>0</v>
      </c>
      <c r="G44" s="10">
        <v>0</v>
      </c>
      <c r="H44" s="10">
        <v>0</v>
      </c>
      <c r="I44" s="10">
        <v>0</v>
      </c>
      <c r="J44" s="10">
        <v>0</v>
      </c>
      <c r="K44" s="10">
        <v>0</v>
      </c>
      <c r="L44" s="10">
        <v>0</v>
      </c>
      <c r="M44" s="10">
        <v>0</v>
      </c>
      <c r="N44" s="10">
        <v>0</v>
      </c>
      <c r="O44" s="10">
        <v>0</v>
      </c>
      <c r="P44" s="10">
        <v>0</v>
      </c>
      <c r="Q44" s="10">
        <v>0</v>
      </c>
      <c r="R44" s="10">
        <v>0</v>
      </c>
      <c r="S44" s="10">
        <v>0</v>
      </c>
      <c r="T44" s="10">
        <f>T45+T46+T47</f>
        <v>21664.5</v>
      </c>
      <c r="U44" s="11">
        <v>0</v>
      </c>
      <c r="V44" s="11">
        <v>0</v>
      </c>
      <c r="W44" s="11">
        <v>21664.478299999999</v>
      </c>
      <c r="X44" s="11">
        <v>-21664.478299999999</v>
      </c>
      <c r="Y44" s="11">
        <v>0</v>
      </c>
      <c r="Z44" s="12">
        <v>0.80265206853216908</v>
      </c>
      <c r="AA44" s="11">
        <v>0</v>
      </c>
      <c r="AB44" s="12">
        <v>0</v>
      </c>
      <c r="AC44" s="13">
        <v>0</v>
      </c>
      <c r="AD44" s="15">
        <f t="shared" si="0"/>
        <v>80.265287250028905</v>
      </c>
    </row>
    <row r="45" spans="1:30" outlineLevel="1">
      <c r="A45" s="8" t="s">
        <v>93</v>
      </c>
      <c r="B45" s="9" t="s">
        <v>38</v>
      </c>
      <c r="C45" s="9" t="s">
        <v>3</v>
      </c>
      <c r="D45" s="9" t="s">
        <v>1</v>
      </c>
      <c r="E45" s="10">
        <v>2750</v>
      </c>
      <c r="F45" s="10">
        <v>0</v>
      </c>
      <c r="G45" s="10">
        <v>0</v>
      </c>
      <c r="H45" s="10">
        <v>0</v>
      </c>
      <c r="I45" s="10">
        <v>0</v>
      </c>
      <c r="J45" s="10">
        <v>0</v>
      </c>
      <c r="K45" s="10">
        <v>0</v>
      </c>
      <c r="L45" s="10">
        <v>0</v>
      </c>
      <c r="M45" s="10">
        <v>0</v>
      </c>
      <c r="N45" s="10">
        <v>0</v>
      </c>
      <c r="O45" s="10">
        <v>0</v>
      </c>
      <c r="P45" s="10">
        <v>0</v>
      </c>
      <c r="Q45" s="10">
        <v>0</v>
      </c>
      <c r="R45" s="10">
        <v>0</v>
      </c>
      <c r="S45" s="10">
        <v>0</v>
      </c>
      <c r="T45" s="10">
        <v>2084.6</v>
      </c>
      <c r="U45" s="11">
        <v>0</v>
      </c>
      <c r="V45" s="11">
        <v>0</v>
      </c>
      <c r="W45" s="11">
        <v>2084.5691700000002</v>
      </c>
      <c r="X45" s="11">
        <v>-2084.5691700000002</v>
      </c>
      <c r="Y45" s="11">
        <v>0</v>
      </c>
      <c r="Z45" s="12">
        <v>0.75802515272727278</v>
      </c>
      <c r="AA45" s="11">
        <v>0</v>
      </c>
      <c r="AB45" s="12">
        <v>0</v>
      </c>
      <c r="AC45" s="13">
        <v>0</v>
      </c>
      <c r="AD45" s="15">
        <f t="shared" si="0"/>
        <v>75.803636363636357</v>
      </c>
    </row>
    <row r="46" spans="1:30" outlineLevel="1">
      <c r="A46" s="8" t="s">
        <v>94</v>
      </c>
      <c r="B46" s="9" t="s">
        <v>39</v>
      </c>
      <c r="C46" s="9" t="s">
        <v>3</v>
      </c>
      <c r="D46" s="9" t="s">
        <v>1</v>
      </c>
      <c r="E46" s="10">
        <v>28</v>
      </c>
      <c r="F46" s="10">
        <v>0</v>
      </c>
      <c r="G46" s="10">
        <v>0</v>
      </c>
      <c r="H46" s="10">
        <v>0</v>
      </c>
      <c r="I46" s="10">
        <v>0</v>
      </c>
      <c r="J46" s="10">
        <v>0</v>
      </c>
      <c r="K46" s="10">
        <v>0</v>
      </c>
      <c r="L46" s="10">
        <v>0</v>
      </c>
      <c r="M46" s="10">
        <v>0</v>
      </c>
      <c r="N46" s="10">
        <v>0</v>
      </c>
      <c r="O46" s="10">
        <v>0</v>
      </c>
      <c r="P46" s="10">
        <v>0</v>
      </c>
      <c r="Q46" s="10">
        <v>0</v>
      </c>
      <c r="R46" s="10">
        <v>0</v>
      </c>
      <c r="S46" s="10">
        <v>0</v>
      </c>
      <c r="T46" s="10">
        <v>23</v>
      </c>
      <c r="U46" s="11">
        <v>0</v>
      </c>
      <c r="V46" s="11">
        <v>0</v>
      </c>
      <c r="W46" s="11">
        <v>23</v>
      </c>
      <c r="X46" s="11">
        <v>-23</v>
      </c>
      <c r="Y46" s="11">
        <v>0</v>
      </c>
      <c r="Z46" s="12">
        <v>0.8214285714285714</v>
      </c>
      <c r="AA46" s="11">
        <v>0</v>
      </c>
      <c r="AB46" s="12">
        <v>0</v>
      </c>
      <c r="AC46" s="13">
        <v>0</v>
      </c>
      <c r="AD46" s="15">
        <f t="shared" si="0"/>
        <v>82.142857142857139</v>
      </c>
    </row>
    <row r="47" spans="1:30" outlineLevel="1">
      <c r="A47" s="8" t="s">
        <v>95</v>
      </c>
      <c r="B47" s="9" t="s">
        <v>40</v>
      </c>
      <c r="C47" s="9" t="s">
        <v>3</v>
      </c>
      <c r="D47" s="9" t="s">
        <v>1</v>
      </c>
      <c r="E47" s="10">
        <v>24213.119999999999</v>
      </c>
      <c r="F47" s="10">
        <v>0</v>
      </c>
      <c r="G47" s="10">
        <v>0</v>
      </c>
      <c r="H47" s="10">
        <v>0</v>
      </c>
      <c r="I47" s="10">
        <v>0</v>
      </c>
      <c r="J47" s="10">
        <v>0</v>
      </c>
      <c r="K47" s="10">
        <v>0</v>
      </c>
      <c r="L47" s="10">
        <v>0</v>
      </c>
      <c r="M47" s="10">
        <v>0</v>
      </c>
      <c r="N47" s="10">
        <v>0</v>
      </c>
      <c r="O47" s="10">
        <v>0</v>
      </c>
      <c r="P47" s="10">
        <v>0</v>
      </c>
      <c r="Q47" s="10">
        <v>0</v>
      </c>
      <c r="R47" s="10">
        <v>0</v>
      </c>
      <c r="S47" s="10">
        <v>0</v>
      </c>
      <c r="T47" s="10">
        <v>19556.900000000001</v>
      </c>
      <c r="U47" s="11">
        <v>0</v>
      </c>
      <c r="V47" s="11">
        <v>0</v>
      </c>
      <c r="W47" s="11">
        <v>19556.90913</v>
      </c>
      <c r="X47" s="11">
        <v>-19556.90913</v>
      </c>
      <c r="Y47" s="11">
        <v>0</v>
      </c>
      <c r="Z47" s="12">
        <v>0.80769884797993818</v>
      </c>
      <c r="AA47" s="11">
        <v>0</v>
      </c>
      <c r="AB47" s="12">
        <v>0</v>
      </c>
      <c r="AC47" s="13">
        <v>0</v>
      </c>
      <c r="AD47" s="15">
        <f t="shared" si="0"/>
        <v>80.769847091163811</v>
      </c>
    </row>
    <row r="48" spans="1:30">
      <c r="A48" s="8" t="s">
        <v>96</v>
      </c>
      <c r="B48" s="9" t="s">
        <v>41</v>
      </c>
      <c r="C48" s="9" t="s">
        <v>3</v>
      </c>
      <c r="D48" s="9" t="s">
        <v>1</v>
      </c>
      <c r="E48" s="10">
        <v>21566</v>
      </c>
      <c r="F48" s="10">
        <v>0</v>
      </c>
      <c r="G48" s="10">
        <v>0</v>
      </c>
      <c r="H48" s="10">
        <v>0</v>
      </c>
      <c r="I48" s="10">
        <v>0</v>
      </c>
      <c r="J48" s="10">
        <v>0</v>
      </c>
      <c r="K48" s="10">
        <v>0</v>
      </c>
      <c r="L48" s="10">
        <v>0</v>
      </c>
      <c r="M48" s="10">
        <v>0</v>
      </c>
      <c r="N48" s="10">
        <v>0</v>
      </c>
      <c r="O48" s="10">
        <v>0</v>
      </c>
      <c r="P48" s="10">
        <v>0</v>
      </c>
      <c r="Q48" s="10">
        <v>0</v>
      </c>
      <c r="R48" s="10">
        <v>0</v>
      </c>
      <c r="S48" s="10">
        <v>0</v>
      </c>
      <c r="T48" s="10">
        <f>T49+T50</f>
        <v>14112</v>
      </c>
      <c r="U48" s="11">
        <v>0</v>
      </c>
      <c r="V48" s="11">
        <v>0</v>
      </c>
      <c r="W48" s="11">
        <v>14111.997100000001</v>
      </c>
      <c r="X48" s="11">
        <v>-14111.997100000001</v>
      </c>
      <c r="Y48" s="11">
        <v>0</v>
      </c>
      <c r="Z48" s="12">
        <v>0.65436321524622088</v>
      </c>
      <c r="AA48" s="11">
        <v>0</v>
      </c>
      <c r="AB48" s="12">
        <v>0</v>
      </c>
      <c r="AC48" s="13">
        <v>0</v>
      </c>
      <c r="AD48" s="15">
        <f t="shared" si="0"/>
        <v>65.436334971714743</v>
      </c>
    </row>
    <row r="49" spans="1:30" outlineLevel="1">
      <c r="A49" s="8" t="s">
        <v>97</v>
      </c>
      <c r="B49" s="9" t="s">
        <v>42</v>
      </c>
      <c r="C49" s="9" t="s">
        <v>3</v>
      </c>
      <c r="D49" s="9" t="s">
        <v>1</v>
      </c>
      <c r="E49" s="10">
        <v>200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  <c r="K49" s="10">
        <v>0</v>
      </c>
      <c r="L49" s="10">
        <v>0</v>
      </c>
      <c r="M49" s="10">
        <v>0</v>
      </c>
      <c r="N49" s="10">
        <v>0</v>
      </c>
      <c r="O49" s="10">
        <v>0</v>
      </c>
      <c r="P49" s="10">
        <v>0</v>
      </c>
      <c r="Q49" s="10">
        <v>0</v>
      </c>
      <c r="R49" s="10">
        <v>0</v>
      </c>
      <c r="S49" s="10">
        <v>0</v>
      </c>
      <c r="T49" s="10">
        <v>87.3</v>
      </c>
      <c r="U49" s="11">
        <v>0</v>
      </c>
      <c r="V49" s="11">
        <v>0</v>
      </c>
      <c r="W49" s="11">
        <v>87.262</v>
      </c>
      <c r="X49" s="11">
        <v>-87.262</v>
      </c>
      <c r="Y49" s="11">
        <v>0</v>
      </c>
      <c r="Z49" s="12">
        <v>0.43630999999999998</v>
      </c>
      <c r="AA49" s="11">
        <v>0</v>
      </c>
      <c r="AB49" s="12">
        <v>0</v>
      </c>
      <c r="AC49" s="13">
        <v>0</v>
      </c>
      <c r="AD49" s="15">
        <f t="shared" si="0"/>
        <v>43.65</v>
      </c>
    </row>
    <row r="50" spans="1:30" outlineLevel="1">
      <c r="A50" s="8" t="s">
        <v>98</v>
      </c>
      <c r="B50" s="9" t="s">
        <v>43</v>
      </c>
      <c r="C50" s="9" t="s">
        <v>3</v>
      </c>
      <c r="D50" s="9" t="s">
        <v>1</v>
      </c>
      <c r="E50" s="10">
        <v>21366</v>
      </c>
      <c r="F50" s="10">
        <v>0</v>
      </c>
      <c r="G50" s="10">
        <v>0</v>
      </c>
      <c r="H50" s="10">
        <v>0</v>
      </c>
      <c r="I50" s="10">
        <v>0</v>
      </c>
      <c r="J50" s="10">
        <v>0</v>
      </c>
      <c r="K50" s="10">
        <v>0</v>
      </c>
      <c r="L50" s="10">
        <v>0</v>
      </c>
      <c r="M50" s="10">
        <v>0</v>
      </c>
      <c r="N50" s="10">
        <v>0</v>
      </c>
      <c r="O50" s="10">
        <v>0</v>
      </c>
      <c r="P50" s="10">
        <v>0</v>
      </c>
      <c r="Q50" s="10">
        <v>0</v>
      </c>
      <c r="R50" s="10">
        <v>0</v>
      </c>
      <c r="S50" s="10">
        <v>0</v>
      </c>
      <c r="T50" s="10">
        <v>14024.7</v>
      </c>
      <c r="U50" s="11">
        <v>0</v>
      </c>
      <c r="V50" s="11">
        <v>0</v>
      </c>
      <c r="W50" s="11">
        <v>14024.7351</v>
      </c>
      <c r="X50" s="11">
        <v>-14024.7351</v>
      </c>
      <c r="Y50" s="11">
        <v>0</v>
      </c>
      <c r="Z50" s="12">
        <v>0.65640433866891323</v>
      </c>
      <c r="AA50" s="11">
        <v>0</v>
      </c>
      <c r="AB50" s="12">
        <v>0</v>
      </c>
      <c r="AC50" s="13">
        <v>0</v>
      </c>
      <c r="AD50" s="15">
        <f t="shared" si="0"/>
        <v>65.640269587194609</v>
      </c>
    </row>
    <row r="51" spans="1:30" ht="25.5">
      <c r="A51" s="8" t="s">
        <v>99</v>
      </c>
      <c r="B51" s="9" t="s">
        <v>44</v>
      </c>
      <c r="C51" s="9" t="s">
        <v>3</v>
      </c>
      <c r="D51" s="9" t="s">
        <v>1</v>
      </c>
      <c r="E51" s="10">
        <v>3600</v>
      </c>
      <c r="F51" s="10">
        <v>0</v>
      </c>
      <c r="G51" s="10">
        <v>0</v>
      </c>
      <c r="H51" s="10">
        <v>0</v>
      </c>
      <c r="I51" s="10">
        <v>0</v>
      </c>
      <c r="J51" s="10">
        <v>0</v>
      </c>
      <c r="K51" s="10">
        <v>0</v>
      </c>
      <c r="L51" s="10">
        <v>0</v>
      </c>
      <c r="M51" s="10">
        <v>0</v>
      </c>
      <c r="N51" s="10">
        <v>0</v>
      </c>
      <c r="O51" s="10">
        <v>0</v>
      </c>
      <c r="P51" s="10">
        <v>0</v>
      </c>
      <c r="Q51" s="10">
        <v>0</v>
      </c>
      <c r="R51" s="10">
        <v>0</v>
      </c>
      <c r="S51" s="10">
        <v>0</v>
      </c>
      <c r="T51" s="10">
        <v>1731.8</v>
      </c>
      <c r="U51" s="11">
        <v>0</v>
      </c>
      <c r="V51" s="11">
        <v>0</v>
      </c>
      <c r="W51" s="11">
        <v>1731.7883899999999</v>
      </c>
      <c r="X51" s="11">
        <v>-1731.7883899999999</v>
      </c>
      <c r="Y51" s="11">
        <v>0</v>
      </c>
      <c r="Z51" s="12">
        <v>0.48105233055555557</v>
      </c>
      <c r="AA51" s="11">
        <v>0</v>
      </c>
      <c r="AB51" s="12">
        <v>0</v>
      </c>
      <c r="AC51" s="13">
        <v>0</v>
      </c>
      <c r="AD51" s="15">
        <f t="shared" si="0"/>
        <v>48.105555555555554</v>
      </c>
    </row>
    <row r="52" spans="1:30" ht="26.25" customHeight="1" outlineLevel="1">
      <c r="A52" s="8" t="s">
        <v>100</v>
      </c>
      <c r="B52" s="9" t="s">
        <v>45</v>
      </c>
      <c r="C52" s="9" t="s">
        <v>3</v>
      </c>
      <c r="D52" s="9" t="s">
        <v>1</v>
      </c>
      <c r="E52" s="10">
        <v>3600</v>
      </c>
      <c r="F52" s="10">
        <v>0</v>
      </c>
      <c r="G52" s="10">
        <v>0</v>
      </c>
      <c r="H52" s="10">
        <v>0</v>
      </c>
      <c r="I52" s="10">
        <v>0</v>
      </c>
      <c r="J52" s="10">
        <v>0</v>
      </c>
      <c r="K52" s="10">
        <v>0</v>
      </c>
      <c r="L52" s="10">
        <v>0</v>
      </c>
      <c r="M52" s="10">
        <v>0</v>
      </c>
      <c r="N52" s="10">
        <v>0</v>
      </c>
      <c r="O52" s="10">
        <v>0</v>
      </c>
      <c r="P52" s="10">
        <v>0</v>
      </c>
      <c r="Q52" s="10">
        <v>0</v>
      </c>
      <c r="R52" s="10">
        <v>0</v>
      </c>
      <c r="S52" s="10">
        <v>0</v>
      </c>
      <c r="T52" s="10">
        <v>1731.8</v>
      </c>
      <c r="U52" s="11">
        <v>0</v>
      </c>
      <c r="V52" s="11">
        <v>0</v>
      </c>
      <c r="W52" s="11">
        <v>1731.7883899999999</v>
      </c>
      <c r="X52" s="11">
        <v>-1731.7883899999999</v>
      </c>
      <c r="Y52" s="11">
        <v>0</v>
      </c>
      <c r="Z52" s="12">
        <v>0.48105233055555557</v>
      </c>
      <c r="AA52" s="11">
        <v>0</v>
      </c>
      <c r="AB52" s="12">
        <v>0</v>
      </c>
      <c r="AC52" s="13">
        <v>0</v>
      </c>
      <c r="AD52" s="15">
        <f t="shared" si="0"/>
        <v>48.105555555555554</v>
      </c>
    </row>
    <row r="53" spans="1:30" ht="12.75" customHeight="1">
      <c r="A53" s="22" t="s">
        <v>46</v>
      </c>
      <c r="B53" s="23"/>
      <c r="C53" s="23"/>
      <c r="D53" s="23"/>
      <c r="E53" s="16">
        <f>E51+E48+E44+E42+E35+E33+E29+E23+E20+E18+E10</f>
        <v>1138990.8899999999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6">
        <v>0</v>
      </c>
      <c r="Q53" s="16">
        <v>0</v>
      </c>
      <c r="R53" s="16">
        <v>0</v>
      </c>
      <c r="S53" s="16">
        <v>0</v>
      </c>
      <c r="T53" s="16">
        <f>T51+T48+T44+T42+T35+T33+T29+T23+T20+T18+T10</f>
        <v>780307.83213</v>
      </c>
      <c r="U53" s="16">
        <v>0</v>
      </c>
      <c r="V53" s="16">
        <v>0</v>
      </c>
      <c r="W53" s="16">
        <v>780307.79607000004</v>
      </c>
      <c r="X53" s="16">
        <v>-780307.79607000004</v>
      </c>
      <c r="Y53" s="16">
        <v>0</v>
      </c>
      <c r="Z53" s="17">
        <v>0.68508689440243953</v>
      </c>
      <c r="AA53" s="16">
        <v>0</v>
      </c>
      <c r="AB53" s="17">
        <v>0</v>
      </c>
      <c r="AC53" s="18">
        <v>0</v>
      </c>
      <c r="AD53" s="19">
        <f t="shared" si="0"/>
        <v>68.508698267990539</v>
      </c>
    </row>
    <row r="54" spans="1:30" ht="12.75" customHeight="1">
      <c r="A54" s="46" t="s">
        <v>101</v>
      </c>
      <c r="B54" s="46"/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</row>
    <row r="55" spans="1:30" ht="12.75" customHeight="1">
      <c r="A55" s="24" t="s">
        <v>47</v>
      </c>
      <c r="B55" s="25"/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3"/>
      <c r="U55" s="3"/>
      <c r="V55" s="3"/>
      <c r="W55" s="3"/>
      <c r="X55" s="3"/>
      <c r="Y55" s="3"/>
      <c r="Z55" s="3"/>
      <c r="AA55" s="3"/>
      <c r="AB55" s="3"/>
      <c r="AC55" s="3"/>
      <c r="AD55" s="2"/>
    </row>
  </sheetData>
  <mergeCells count="35">
    <mergeCell ref="A5:AD5"/>
    <mergeCell ref="A4:AD4"/>
    <mergeCell ref="E1:AD1"/>
    <mergeCell ref="E2:AD2"/>
    <mergeCell ref="E3:AD3"/>
    <mergeCell ref="I8:I9"/>
    <mergeCell ref="J8:J9"/>
    <mergeCell ref="K8:K9"/>
    <mergeCell ref="A54:AD54"/>
    <mergeCell ref="AD8:AD9"/>
    <mergeCell ref="P8:P9"/>
    <mergeCell ref="W8:W9"/>
    <mergeCell ref="A8:A9"/>
    <mergeCell ref="B8:B9"/>
    <mergeCell ref="C8:C9"/>
    <mergeCell ref="D8:D9"/>
    <mergeCell ref="E8:E9"/>
    <mergeCell ref="F8:F9"/>
    <mergeCell ref="M8:M9"/>
    <mergeCell ref="AA8:AA9"/>
    <mergeCell ref="AC8:AC9"/>
    <mergeCell ref="A53:D53"/>
    <mergeCell ref="A55:S55"/>
    <mergeCell ref="U8:U9"/>
    <mergeCell ref="V8:V9"/>
    <mergeCell ref="X8:X9"/>
    <mergeCell ref="Z8:Z9"/>
    <mergeCell ref="R8:R9"/>
    <mergeCell ref="T8:T9"/>
    <mergeCell ref="L8:L9"/>
    <mergeCell ref="N8:N9"/>
    <mergeCell ref="O8:O9"/>
    <mergeCell ref="Q8:Q9"/>
    <mergeCell ref="G8:G9"/>
    <mergeCell ref="H8:H9"/>
  </mergeCells>
  <pageMargins left="0.59055118110236227" right="0.59055118110236227" top="0.53" bottom="0.27559055118110237" header="0.27559055118110237" footer="0.27559055118110237"/>
  <pageSetup paperSize="9" fitToHeight="200" orientation="portrait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0.09.2023&lt;/string&gt;&#10;  &lt;/DateInfo&gt;&#10;  &lt;Code&gt;SQUERY_ANAL_ISP_BUDG&lt;/Code&gt;&#10;  &lt;ObjectCode&gt;SQUERY_ANAL_ISP_BUDG&lt;/ObjectCode&gt;&#10;  &lt;DocName&gt;Вариант (новый от 31.03.2017 14_50_48)(Аналитический отчет по исполнению бюджета с произвольной группировкой)&lt;/DocName&gt;&#10;  &lt;VariantName&gt;Вариант (новый от 31.03.2017 14:50:48)&lt;/VariantName&gt;&#10;  &lt;VariantLink&gt;254601294&lt;/VariantLink&gt;&#10;  &lt;ReportCode&gt;209DC8F686CF44A7907B7C9CC8163B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62281ED-D8F5-48AF-901C-50DFCC3E9A5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CHICHKINA\User</dc:creator>
  <cp:lastModifiedBy>User</cp:lastModifiedBy>
  <cp:lastPrinted>2023-10-23T10:17:11Z</cp:lastPrinted>
  <dcterms:created xsi:type="dcterms:W3CDTF">2023-10-10T13:31:53Z</dcterms:created>
  <dcterms:modified xsi:type="dcterms:W3CDTF">2023-10-23T10:17:54Z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31.03.2017 14_50_48)(Аналитический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31.03.2017 14_50_48)(2).xlsx</vt:lpwstr>
  </property>
  <property fmtid="{D5CDD505-2E9C-101B-9397-08002B2CF9AE}" pid="4" name="Версия клиента">
    <vt:lpwstr>23.1.28.6130 (.NET 4.7.2)</vt:lpwstr>
  </property>
  <property fmtid="{D5CDD505-2E9C-101B-9397-08002B2CF9AE}" pid="5" name="Версия базы">
    <vt:lpwstr>23.1.1401.213418766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bks2023r</vt:lpwstr>
  </property>
  <property fmtid="{D5CDD505-2E9C-101B-9397-08002B2CF9AE}" pid="9" name="Пользователь">
    <vt:lpwstr>41шишкина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