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5 г." sheetId="1" r:id="rId1"/>
  </sheets>
  <definedNames>
    <definedName name="_xlnm.Print_Area" localSheetId="0">'2025 г.'!$A$1:$I$277</definedName>
  </definedNames>
  <calcPr calcId="125725"/>
</workbook>
</file>

<file path=xl/calcChain.xml><?xml version="1.0" encoding="utf-8"?>
<calcChain xmlns="http://schemas.openxmlformats.org/spreadsheetml/2006/main">
  <c r="J137" i="1"/>
  <c r="H234"/>
  <c r="H59" l="1"/>
  <c r="K59" s="1"/>
  <c r="K126" l="1"/>
  <c r="J125"/>
  <c r="H23" l="1"/>
  <c r="K134" l="1"/>
  <c r="H133"/>
  <c r="H58"/>
  <c r="H129" l="1"/>
  <c r="K128"/>
  <c r="K127"/>
  <c r="H125"/>
  <c r="H57"/>
  <c r="K125" l="1"/>
  <c r="K130"/>
  <c r="H48"/>
  <c r="K124" l="1"/>
  <c r="K123"/>
  <c r="J121"/>
  <c r="H121"/>
  <c r="K120"/>
  <c r="K119"/>
  <c r="J117"/>
  <c r="J113"/>
  <c r="K116"/>
  <c r="K115"/>
  <c r="K113" l="1"/>
  <c r="K121"/>
  <c r="H117"/>
  <c r="K117" s="1"/>
  <c r="J109" l="1"/>
  <c r="H113"/>
  <c r="H73" l="1"/>
  <c r="K111"/>
  <c r="K112"/>
  <c r="K106"/>
  <c r="K84"/>
  <c r="K85"/>
  <c r="K86"/>
  <c r="J83"/>
  <c r="K97"/>
  <c r="K101" l="1"/>
  <c r="K102"/>
  <c r="K100"/>
  <c r="J99"/>
  <c r="K80" l="1"/>
  <c r="J192" l="1"/>
  <c r="K175" l="1"/>
  <c r="K174"/>
  <c r="J172"/>
  <c r="H172"/>
  <c r="H235"/>
  <c r="K172" l="1"/>
  <c r="H64" l="1"/>
  <c r="H272" l="1"/>
  <c r="H159" l="1"/>
  <c r="H160" l="1"/>
  <c r="H157" s="1"/>
  <c r="H109"/>
  <c r="K109" s="1"/>
  <c r="H56" l="1"/>
  <c r="K58" l="1"/>
  <c r="H140"/>
  <c r="K140" l="1"/>
  <c r="H104" l="1"/>
  <c r="H99" l="1"/>
  <c r="K99" s="1"/>
  <c r="H31" l="1"/>
  <c r="H24" s="1"/>
  <c r="H21" s="1"/>
  <c r="H19" l="1"/>
  <c r="K19" s="1"/>
  <c r="H95"/>
  <c r="H187" l="1"/>
  <c r="H91" l="1"/>
  <c r="H52"/>
  <c r="H44" l="1"/>
  <c r="H182" l="1"/>
  <c r="H162"/>
  <c r="H17"/>
  <c r="K17" s="1"/>
  <c r="H87"/>
  <c r="K180" l="1"/>
  <c r="K179" l="1"/>
  <c r="J177"/>
  <c r="H177" l="1"/>
  <c r="K177" s="1"/>
  <c r="J56"/>
  <c r="J157" l="1"/>
  <c r="H267" l="1"/>
  <c r="K234" l="1"/>
  <c r="H232"/>
  <c r="H237"/>
  <c r="H200"/>
  <c r="H195" s="1"/>
  <c r="H198"/>
  <c r="H193" s="1"/>
  <c r="H221"/>
  <c r="H219"/>
  <c r="H139" s="1"/>
  <c r="H137" s="1"/>
  <c r="H218"/>
  <c r="H227"/>
  <c r="H196"/>
  <c r="H212"/>
  <c r="H199"/>
  <c r="H202"/>
  <c r="K139" l="1"/>
  <c r="K193"/>
  <c r="H12"/>
  <c r="H220"/>
  <c r="H217" s="1"/>
  <c r="H197"/>
  <c r="H222"/>
  <c r="K137"/>
  <c r="J232" l="1"/>
  <c r="H209" l="1"/>
  <c r="K57"/>
  <c r="H83"/>
  <c r="K83" s="1"/>
  <c r="H79"/>
  <c r="H76"/>
  <c r="H207" l="1"/>
  <c r="H194"/>
  <c r="H70"/>
  <c r="H192" l="1"/>
  <c r="K192" s="1"/>
  <c r="K194"/>
  <c r="K12"/>
  <c r="H262" l="1"/>
  <c r="H257"/>
  <c r="H252"/>
  <c r="H247"/>
  <c r="H242"/>
  <c r="H167"/>
  <c r="K160"/>
  <c r="H61"/>
  <c r="H67"/>
  <c r="H154"/>
  <c r="H151"/>
  <c r="H148"/>
  <c r="H145"/>
  <c r="H142"/>
  <c r="H41"/>
  <c r="H38"/>
  <c r="H35"/>
  <c r="H32"/>
  <c r="H29"/>
  <c r="H26"/>
  <c r="K24" l="1"/>
  <c r="H14"/>
  <c r="K232"/>
  <c r="H18"/>
  <c r="K18" s="1"/>
  <c r="K23"/>
  <c r="K235"/>
  <c r="K56"/>
  <c r="K21"/>
  <c r="H13" l="1"/>
  <c r="H11" s="1"/>
  <c r="K11" s="1"/>
  <c r="K157"/>
  <c r="K159"/>
  <c r="K13" l="1"/>
  <c r="H16"/>
  <c r="K16" s="1"/>
  <c r="K14"/>
</calcChain>
</file>

<file path=xl/comments1.xml><?xml version="1.0" encoding="utf-8"?>
<comments xmlns="http://schemas.openxmlformats.org/spreadsheetml/2006/main">
  <authors>
    <author>Автор</author>
  </authors>
  <commentList>
    <comment ref="H61" authorId="0">
      <text>
        <r>
          <rPr>
            <b/>
            <sz val="9"/>
            <color indexed="81"/>
            <rFont val="Tahoma"/>
            <family val="2"/>
            <charset val="204"/>
          </rPr>
          <t>Автор:</t>
        </r>
        <r>
          <rPr>
            <sz val="9"/>
            <color indexed="81"/>
            <rFont val="Tahoma"/>
            <family val="2"/>
            <charset val="204"/>
          </rPr>
          <t xml:space="preserve">
без классного руководства, без советников</t>
        </r>
      </text>
    </comment>
    <comment ref="I262"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<sst xmlns="http://schemas.openxmlformats.org/spreadsheetml/2006/main" count="486" uniqueCount="194">
  <si>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</si>
  <si>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</si>
  <si>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</si>
  <si>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</si>
  <si>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</si>
  <si>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</si>
  <si>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</si>
  <si>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</si>
  <si>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</si>
  <si>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</si>
  <si>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</si>
  <si>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</si>
  <si>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</si>
  <si>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</si>
  <si>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</si>
  <si>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</si>
  <si>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</si>
  <si>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</si>
  <si>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</si>
  <si>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</si>
  <si>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</si>
  <si>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</si>
  <si>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</si>
  <si>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</si>
  <si>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</si>
  <si>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</si>
  <si>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</si>
  <si>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</si>
  <si>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</si>
  <si>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</si>
  <si>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</si>
  <si>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</si>
  <si>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</si>
  <si>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</si>
  <si>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</si>
  <si>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</si>
  <si>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</si>
  <si>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</si>
  <si>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</si>
  <si>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</si>
  <si>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</si>
  <si>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</si>
  <si>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</si>
  <si>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</si>
  <si>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</si>
  <si>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</si>
  <si>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</si>
  <si>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</si>
  <si>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</si>
  <si>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</si>
  <si>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</si>
  <si>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</si>
  <si>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</si>
  <si>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</si>
  <si>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</si>
  <si>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</si>
  <si>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</si>
  <si>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</si>
  <si>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</si>
  <si>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</si>
  <si>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</si>
  <si>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</si>
  <si>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</si>
  <si>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</si>
  <si>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</si>
  <si>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</si>
  <si>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</si>
  <si>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</si>
  <si>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</si>
  <si>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</si>
  <si>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</si>
  <si>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</si>
  <si>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</si>
  <si>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</si>
  <si>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</si>
  <si>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</si>
  <si>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</si>
  <si>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</si>
  <si>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</si>
  <si>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</si>
  <si>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</si>
  <si>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</si>
  <si>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</si>
  <si>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</si>
  <si>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</si>
  <si>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</si>
  <si>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</si>
  <si>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</si>
  <si>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</si>
  <si>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</si>
  <si>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</si>
  <si>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</si>
  <si>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</si>
  <si>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</si>
  <si>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</si>
  <si>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</si>
  <si>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</si>
  <si>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</si>
  <si>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</si>
  <si>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</si>
  <si>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</si>
  <si>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</si>
  <si>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</si>
  <si>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</si>
  <si>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</si>
  <si>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</si>
  <si>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</si>
  <si>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</si>
  <si>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</si>
  <si>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</si>
  <si>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</si>
  <si>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</si>
  <si>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</si>
  <si>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</si>
  <si>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</si>
  <si>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</si>
  <si>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лицей</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</si>
  <si>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</si>
  <si>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</si>
  <si>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</si>
  <si>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</si>
  <si>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</si>
  <si>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</si>
  <si>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</si>
  <si>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 xml:space="preserve">01.01.2023
</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</si>
  <si>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</si>
  <si>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</si>
  <si>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</si>
  <si>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</si>
  <si>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</si>
  <si>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</si>
  <si>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1.2.11</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</si>
  <si>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</si>
  <si>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</si>
  <si>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</si>
  <si>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</si>
  <si>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t>1.2.12</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</si>
  <si>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</si>
  <si>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t>Мероприятия, направленные на предоставление бесплатного горячего питания детям участников специальной военной операции, обучающихся в муниципальных общеобразовательных организациях города Вятские Поляны</t>
  </si>
  <si>
    <t>4.8</t>
  </si>
  <si>
    <t>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t>
  </si>
  <si>
    <t>Услуги по  обучению по дополнительной образовательной программе "Контрактная система в сфере закупок товаров, работ и услуг для обеспечения государственных и муниципальных нужд" (Закон № 44-ФЗ).  УО -4 т.р. -  2 чел.;                                                                                        МКУ ИМЦ -2 т.р. -1чел.;                                                                                                              МКОУ лицей -6т.р -3чел.;                                                                                       МКОУ гимназия -4 т.р. -  2 чел.;                                                                МКОУ СОШ№5 -4 т.р. -  2 чел.;                                                               МКДОУ - 40 т.р. -20 чел;                                                                                МКУ ЦБС-8 т.р.-4 чел;                                                                                     Ровесник-4 т.р. -2 чел;                                                                                       Эдельвейс-2 т.р.-1 чел;                                                                                                           ЦДОД-4 т.р.-2 чел</t>
  </si>
  <si>
    <t xml:space="preserve">Отдельное мероприятие:  «Дополнительное профессиональное образование по программам повышения квалификации и профессиональной подготовки персонала учреждений, подведомственных Управлению образования администрации города Вятские Поляны
</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</si>
  <si>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t>
  </si>
  <si>
    <t xml:space="preserve">01.01.2024
</t>
  </si>
  <si>
    <t>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</si>
  <si>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Мероприятия, 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города Вятские Поляны</t>
  </si>
  <si>
    <t>Мероприятия, направленные на обеспечение безопасности муниципальных общеобразовательных организаций и (или) муниципальных организаций дополнительного образования детей Кировской области города Вятские Поляны</t>
  </si>
  <si>
    <t>1.2.13</t>
  </si>
  <si>
    <t>Выплата заработной платы педагогическим,  руководящим работникам и обслуживающему персоналу по 3  учреждениям дополнительного образования детей.(МКУ ДО ЦДОД, МКУ ДО ДЮЦ Ровесник, МКУ ДО  ДЮ ВСПЦ Эдельвейс)</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</si>
  <si>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перезарядка огнетушителей, прочие работы).  Обслуживание кнопки безопасности в ЦДОД.</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</si>
  <si>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муниципальном казенном общеобразовательном учреждении гимназия г. Вятские Поляны Кировской области</t>
  </si>
  <si>
    <t>МКОУ Гимназия-замена автоматической системы пожарной сигнализации- 4072,80 тыс. руб</t>
  </si>
  <si>
    <t xml:space="preserve">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(обследование технического состояния зданий) в муниципальном казенном общеобразовательном учреждении средняя общеобразовательная школа № 5 города Вятские Поляны Кировской области  </t>
  </si>
  <si>
    <t>Мероприятия, направленные на финансовое обеспечение муниципальных общеобразовательных организаций Кировской области, обеспечивающих высокое качество образования, в части оплаты труда работников и уплаты страховых взносов в государственные внебюджетные фонды</t>
  </si>
  <si>
    <t>Мероприятия, направленные на обеспечение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</si>
  <si>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</si>
  <si>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</si>
  <si>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доп</t>
  </si>
  <si>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казенных дошкольных образовательных учреждениях  города Вятские Поляны.</t>
  </si>
  <si>
    <t>Мероприятия, направленные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</si>
  <si>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r>
      <rPr>
        <b/>
        <sz val="12"/>
        <rFont val="Times New Roman"/>
        <family val="1"/>
        <charset val="204"/>
      </rPr>
      <t>МКОУ СОШ №5</t>
    </r>
    <r>
      <rPr>
        <sz val="12"/>
        <rFont val="Times New Roman"/>
        <family val="1"/>
        <charset val="204"/>
      </rPr>
      <t>-проведение обследования технического состояния здания в соответствии ГОСТ 31937-2011</t>
    </r>
    <r>
      <rPr>
        <b/>
        <sz val="12"/>
        <rFont val="Times New Roman"/>
        <family val="1"/>
        <charset val="204"/>
      </rPr>
      <t xml:space="preserve">-101,1 тыс. руб                                                      </t>
    </r>
  </si>
  <si>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</si>
  <si>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МКОУ Гимназия-средства государственной подержки направленные на расходы по оплате труда работников и страховые взносы в государственные внебюджетные фонды</t>
  </si>
  <si>
    <t>Финансовое обеспечение организации и проведения различных мероприятий по 2  учреждениям дополнительного образования детей (МКУ ДО ДЮЦ Ровесник: проведение Всероссийских соревнований "Кожаный мяч" городской, районный этапы , проведение первенства по мини-футболу среди образовательных организаций города Вятские Поляны , проведение открытого первенства города по мини-футболу на снегу "Зимний мяч России"; МКУ ДО ЦДОД: проведение городской выставки-конкурса "Весеннее настроение", проведение городской выставки-конкурса "Песнь Земле! Гимн воде!", проведение выставки "Город мастеров" , проведение выставки "Цветы" .)  Финансовое обеспечение участия в различных мероприятий по 2  учреждениям дополнительного образования детей ( МКУ ДО ДЮЦ Ровесник: участие в региональном этапе Всероссийских соревнований по футболу "Кожаный мяч" старший возраст г. Кирово-Чепецк (питание, проживание и транспортные расходы), участие в 3 этапе Всероссийских соревнований юных хоккеистов "Золотая шайба" старшая группа 2009-2010 г.р. г.Ессентуки Ставропольский край (питание), участие в региональном этапе Всероссийских соревнований юных хоккеистов "Золотая шайба" младшая группа 2013-2014 г.р. г. Киров (питание и транспортные расходы), участие в региональном этапе Всероссийских соревнований юных хоккеистов "Золотая шайба" старшая группа 2009-2010 г.р. г. Киров (транспортные расходы), участие в "Кубке Надежда" (транспортные расходы), участие в турнире по футболу, посвященному памяти В.М.Колотова (транспортные расходы); МКУ ДО ДЮ ВСПЦ Эдельвейс: участие в 6-х открытых Евразийских играх боевых искусств в г. Уфа -питание, проживание и транспортные расходы)</t>
  </si>
  <si>
    <t>Выполнение работ по установке системы оповещения управления эвакуацией при угрозе совершения террористического акта: МКДОУ № 1 - 106,7 т. р., МКДОУ № 2 - 350,5 т.р., МКДОУ № 5 - 331,3 т.р., МКДОУ № 6 - 113,4 т.р., МКДОУ № 7 - 300,0 т.р., МКДОУ № 8 - 202,5 т.р., МКДОУ № 9 - 316,0 т.р., МКДОУ № 10 - 631,8 т.р.</t>
  </si>
  <si>
    <t>1.2.17</t>
  </si>
  <si>
    <t>Мероприятия, направленные на предоставление гранта муниципальным общеобразовательным организациям города Вятские Поляны, подготовившим обучающихся к сдаче единого государственного экзамена по математике (профильный уровень) и (или) физике</t>
  </si>
  <si>
    <t xml:space="preserve">МКОУ Гимназия-100 т.р                                                                                                   МКОУ Лицей им. Шпагина-80 т. р                                                                                                     </t>
  </si>
  <si>
    <t xml:space="preserve">План мероприятий на 2025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</si>
  <si>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Финансирование  на 2025 год (тыс. рублей)</t>
  </si>
  <si>
    <t xml:space="preserve">01.01.2025
</t>
  </si>
  <si>
    <t>Повышение квалификации 4 педагогическим работникам МКДОУ</t>
  </si>
  <si>
    <t>МКДОУ № 1 "Ручеек" - 2412,4 тыс. руб. ремонт бассейна</t>
  </si>
  <si>
    <t>Ведение и обеспечение функионирования системы персонифицированного дополнительного образовнаия детей - (с 01.01.2025 по 31.08.2025 - 259 детей, с 01.09.2025 по 31.12.2025 - 261 детей) методическое и информационное сопровождение поставщиков услуг дополнительного образования</t>
  </si>
  <si>
    <t xml:space="preserve">Обслуживание "Консультант Плюс". Право использования веб системы СБИС, хостинг. Премия главы города одаренным детям. Изготовление баннера. Чествование юбиляров. Организация проведения Дня учителя, августовской конференции педработников, конкурса "Учитель года". </t>
  </si>
  <si>
    <t xml:space="preserve">Приобретение: МКДОУ №  2, 3, 4 - ноутбук;   МКДОУ№ 1  - детские стулья;  МКДОУ № 5, 11 - проектор; МКДОУ № 1, 4 - спортивное оборудование; МКДОУ№ 2, 4, 5,10  - игровое оборудование; МКДОУ № 9 - системный блок; МКДОУ № 7 - шкафы для игрушек.   Все 11 МКДОУ – канцелярские товары, наглядные пособия, игры, игрушки, метод. литература. </t>
  </si>
  <si>
    <t>Выполнение предписаний
надзорных органов и приведение
зданий в соответствие с
требованиями, предъявляемыми к
безопасности в процессе
эксплуатации, в муниципальных
образовательных организациях</t>
  </si>
  <si>
    <t>Организация бесплатного горячего питания для учащихся 1-4 классов в количестве 1085 человек</t>
  </si>
  <si>
    <t>Организация бесплатного горячего питания детям участников специальной военной операции в количестве 57 человек</t>
  </si>
  <si>
    <t>МКОУ Гимназия-8 чел                                                                          МКОУ Лицей-8 чел                                                                                МКОУ СШ№5-8 чел</t>
  </si>
  <si>
    <t>Мероприятия, направленные на финансовое обеспечение мероприятий по модернизации школьных систем образования</t>
  </si>
  <si>
    <t>МКОУ лицей им. Г. С. Шпагина: капитальный ремонт здания и оснащение</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</si>
  <si>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</si>
  <si>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 xml:space="preserve">Организация лагерей с дневным   пребыванием - (обеспечение горячим питанием детей: МКОУ гимназия-495,4 т.р.; МКОУ СОШ №5-13,4 т.р.; МКОУ Лицей-395,9 т.р.; МКУ Ровесник- 211,9 т.р.; МКУ ЦДОД-250,3 т.р МБУ ДО СШ-231,1т.р МБУ ДТШ-96,3 т.р.; МБУ ШДМ-96,3т.р..). Количество детей в лагерях  - 1020 человек, в том числе: МКОУ гимназия-315 чел..; МКОУ СОШ №5-25 чел.; МКОУ Лицей -220 чел.; МКУ Ровесник- 110 чел.; МКУ ЦДОД-130 чел. МБУ ДО СШ- 120 чел.МБУ ДТШ-50 чел. МБУ ШДМ-50 чел.
</t>
  </si>
  <si>
    <t xml:space="preserve">Обеспечение жилыми помещениями по договорам найма -14 чел.;                    
</t>
  </si>
  <si>
    <t xml:space="preserve">     Обеспечение жилыми помещениями по договорам найма - 14 чел.                     </t>
  </si>
  <si>
    <t>выплата денежных средств на содержание 8  приемным родителям;
- выплата денежных средств на содержание  60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 -     1 человека.</t>
  </si>
  <si>
    <r>
      <t xml:space="preserve">Доля педагогических работников образовательных организаций, получивших ежемесячное денежное вознаграждение за классное руководство ( из расчета 10 тыс. рублей в месяц   с учетом страховых взносов в государствнные внебюджетные фонды, а также районных коэффициентов и процентных надбавок в общей численности педагогических работников такой категории)      </t>
    </r>
    <r>
      <rPr>
        <u/>
        <sz val="12"/>
        <rFont val="Times New Roman"/>
        <family val="1"/>
        <charset val="204"/>
      </rPr>
      <t xml:space="preserve">          </t>
    </r>
    <r>
      <rPr>
        <b/>
        <u/>
        <sz val="12"/>
        <rFont val="Times New Roman"/>
        <family val="1"/>
        <charset val="204"/>
      </rPr>
      <t xml:space="preserve">106 чел   </t>
    </r>
    <r>
      <rPr>
        <b/>
        <sz val="12"/>
        <rFont val="Times New Roman"/>
        <family val="1"/>
        <charset val="204"/>
      </rPr>
      <t xml:space="preserve">                                                                                                   </t>
    </r>
    <r>
      <rPr>
        <sz val="12"/>
        <rFont val="Times New Roman"/>
        <family val="1"/>
        <charset val="204"/>
      </rPr>
      <t xml:space="preserve">МКОУ Гимназия-44 чел,                                                                                                          МКОУ Лицей им. Шпагина-44 чел.                                                                              МКОУ СОШ №5-18 чел.  </t>
    </r>
  </si>
  <si>
    <r>
      <t xml:space="preserve">Выплата заработной платы работникам по должности "Советник директора по воспитанию и взаимодействию с общественными объединениями"с начислениями на выплаты по оплате труда в размере 30,2% : МКОУ гимназия - </t>
    </r>
    <r>
      <rPr>
        <b/>
        <sz val="12"/>
        <rFont val="Times New Roman"/>
        <family val="1"/>
        <charset val="204"/>
      </rPr>
      <t>(443,51т.р.)</t>
    </r>
    <r>
      <rPr>
        <sz val="12"/>
        <rFont val="Times New Roman"/>
        <family val="1"/>
        <charset val="204"/>
      </rPr>
      <t xml:space="preserve">, МКОУ лицей им. Г. С. Шпагина - </t>
    </r>
    <r>
      <rPr>
        <b/>
        <sz val="12"/>
        <rFont val="Times New Roman"/>
        <family val="1"/>
        <charset val="204"/>
      </rPr>
      <t>(443,51т.р.)</t>
    </r>
    <r>
      <rPr>
        <sz val="12"/>
        <rFont val="Times New Roman"/>
        <family val="1"/>
        <charset val="204"/>
      </rPr>
      <t xml:space="preserve">, МКОУ СОШ № 5 - </t>
    </r>
    <r>
      <rPr>
        <b/>
        <sz val="12"/>
        <rFont val="Times New Roman"/>
        <family val="1"/>
        <charset val="204"/>
      </rPr>
      <t xml:space="preserve"> (221,78т.р.)</t>
    </r>
    <r>
      <rPr>
        <sz val="12"/>
        <rFont val="Times New Roman"/>
        <family val="1"/>
        <charset val="204"/>
      </rPr>
      <t>.</t>
    </r>
  </si>
  <si>
    <r>
      <t>Количество объектов муниципальных образовательных организаций, в которых обеспечена охрана объектов:                                                                                                            МКОУ гимназия - 1 объек -</t>
    </r>
    <r>
      <rPr>
        <b/>
        <sz val="12"/>
        <rFont val="Times New Roman"/>
        <family val="1"/>
        <charset val="204"/>
      </rPr>
      <t xml:space="preserve">1382,6 тыс. руб        </t>
    </r>
    <r>
      <rPr>
        <sz val="12"/>
        <rFont val="Times New Roman"/>
        <family val="1"/>
        <charset val="204"/>
      </rPr>
      <t xml:space="preserve">                                                                  МКОУ СОШ № 5 - 1 объект-</t>
    </r>
    <r>
      <rPr>
        <b/>
        <sz val="12"/>
        <rFont val="Times New Roman"/>
        <family val="1"/>
        <charset val="204"/>
      </rPr>
      <t xml:space="preserve">584,1 тыс. руб.; </t>
    </r>
    <r>
      <rPr>
        <sz val="12"/>
        <rFont val="Times New Roman"/>
        <family val="1"/>
        <charset val="204"/>
      </rPr>
      <t xml:space="preserve">                                                                                            МКОУ лицей им. Г. С. Шпагина - 3 объекта-</t>
    </r>
    <r>
      <rPr>
        <b/>
        <sz val="12"/>
        <rFont val="Times New Roman"/>
        <family val="1"/>
        <charset val="204"/>
      </rPr>
      <t>1745,8 тыс. руб.</t>
    </r>
  </si>
  <si>
    <r>
      <t>Выплаты ежемесячного денежного вознаграждения советникам директоров по воспитанию и взаимодействию с детскими общественными объединениями( из расчета 5 тыс. рублей в месяц на человека  с учетом страховых взносов в государствнные внебюджетные фонды)      5</t>
    </r>
    <r>
      <rPr>
        <b/>
        <sz val="12"/>
        <rFont val="Times New Roman"/>
        <family val="1"/>
        <charset val="204"/>
      </rPr>
      <t xml:space="preserve"> чел:                                                                                                                </t>
    </r>
    <r>
      <rPr>
        <sz val="12"/>
        <rFont val="Times New Roman"/>
        <family val="1"/>
        <charset val="204"/>
      </rPr>
      <t xml:space="preserve">МКОУ Гимназия-2 чел,                                                                                                          МКОУ Лицей им. Шпагина-2 чел.                                                                              МКОУ СОШ №5-1 чел.                                                                              </t>
    </r>
  </si>
  <si>
    <r>
      <t>Организация временной занятости несовершеннолетних граждан в возрасте от 14 до 18 лет в летний период : МКОУ гимназия-216 т.р.; МКОУ СОШ №5- 111,9 т.р.; МКОУ Лицей- 210,1 т.р.</t>
    </r>
    <r>
      <rPr>
        <b/>
        <u/>
        <sz val="12"/>
        <rFont val="Times New Roman"/>
        <family val="1"/>
        <charset val="204"/>
      </rPr>
      <t xml:space="preserve"> Количество детей в трудовых бригадах - 166 чел.</t>
    </r>
    <r>
      <rPr>
        <sz val="12"/>
        <rFont val="Times New Roman"/>
        <family val="1"/>
        <charset val="204"/>
      </rPr>
      <t xml:space="preserve">, в т.ч.:                                                                        МКОУ Лицей - 65 чел.,                                                                               МКОУ гимназия - 66 чел.,                                                                         МКОУ СОШ № 5 - 35 чел.
</t>
    </r>
  </si>
  <si>
    <t xml:space="preserve">                                              от 30.01.2025         №    178                                                            </t>
  </si>
</sst>
</file>

<file path=xl/styles.xml><?xml version="1.0" encoding="utf-8"?>
<styleSheet xmlns="http://schemas.openxmlformats.org/spreadsheetml/2006/main">
  <numFmts count="2">
    <numFmt numFmtId="164" formatCode="#,##0.0"/>
    <numFmt numFmtId="165" formatCode="_(* #,##0.00_);_(* \(#,##0.00\);_(* &quot;-&quot;??_);_(@_)"/>
  </numFmts>
  <fonts count="14">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b/>
      <sz val="11"/>
      <name val="Times New Roman"/>
      <family val="1"/>
      <charset val="204"/>
    </font>
    <font>
      <u/>
      <sz val="12"/>
      <name val="Times New Roman"/>
      <family val="1"/>
      <charset val="204"/>
    </font>
    <font>
      <b/>
      <sz val="11.5"/>
      <name val="Times New Roman"/>
      <family val="1"/>
      <charset val="204"/>
    </font>
  </fonts>
  <fills count="7">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3">
    <xf numFmtId="0" fontId="0" fillId="0" borderId="0"/>
    <xf numFmtId="0" fontId="1" fillId="0" borderId="0"/>
    <xf numFmtId="165" fontId="1" fillId="0" borderId="0" applyFont="0" applyFill="0" applyBorder="0" applyAlignment="0" applyProtection="0"/>
  </cellStyleXfs>
  <cellXfs count="292">
    <xf numFmtId="0" fontId="0" fillId="0" borderId="0" xfId="0"/>
    <xf numFmtId="0" fontId="4" fillId="0" borderId="0" xfId="0" applyFont="1"/>
    <xf numFmtId="0" fontId="4" fillId="0" borderId="0" xfId="0" applyFont="1" applyAlignment="1"/>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164" fontId="4" fillId="3" borderId="0" xfId="0" applyNumberFormat="1" applyFont="1" applyFill="1"/>
    <xf numFmtId="164" fontId="4" fillId="3" borderId="0" xfId="0" applyNumberFormat="1" applyFont="1" applyFill="1" applyAlignment="1">
      <alignment vertical="top"/>
    </xf>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4" fillId="0" borderId="0" xfId="0" applyNumberFormat="1" applyFont="1" applyBorder="1" applyAlignment="1">
      <alignment vertical="top"/>
    </xf>
    <xf numFmtId="164" fontId="4" fillId="0" borderId="0" xfId="0" applyNumberFormat="1" applyFont="1" applyAlignment="1">
      <alignment vertical="top"/>
    </xf>
    <xf numFmtId="164" fontId="4" fillId="3" borderId="0" xfId="0" applyNumberFormat="1" applyFont="1" applyFill="1" applyBorder="1" applyAlignment="1">
      <alignment vertical="top"/>
    </xf>
    <xf numFmtId="164" fontId="4" fillId="3" borderId="0" xfId="0" applyNumberFormat="1" applyFont="1" applyFill="1" applyBorder="1"/>
    <xf numFmtId="164" fontId="4" fillId="4" borderId="0" xfId="0" applyNumberFormat="1" applyFont="1" applyFill="1" applyAlignment="1">
      <alignment vertical="top"/>
    </xf>
    <xf numFmtId="164" fontId="4" fillId="4" borderId="0" xfId="0" applyNumberFormat="1" applyFont="1" applyFill="1" applyBorder="1"/>
    <xf numFmtId="164" fontId="4" fillId="4" borderId="0" xfId="0" applyNumberFormat="1" applyFont="1" applyFill="1"/>
    <xf numFmtId="164" fontId="4" fillId="2" borderId="0" xfId="0" applyNumberFormat="1" applyFont="1" applyFill="1"/>
    <xf numFmtId="164" fontId="4" fillId="5" borderId="0" xfId="0" applyNumberFormat="1" applyFont="1" applyFill="1" applyBorder="1" applyAlignment="1">
      <alignment vertical="top"/>
    </xf>
    <xf numFmtId="164" fontId="4" fillId="5" borderId="0" xfId="0" applyNumberFormat="1" applyFont="1" applyFill="1" applyAlignment="1">
      <alignment vertical="top"/>
    </xf>
    <xf numFmtId="164" fontId="4" fillId="5" borderId="0" xfId="0" applyNumberFormat="1" applyFont="1" applyFill="1" applyBorder="1"/>
    <xf numFmtId="164" fontId="4" fillId="5" borderId="0" xfId="0" applyNumberFormat="1" applyFont="1" applyFill="1"/>
    <xf numFmtId="164" fontId="7" fillId="4" borderId="0" xfId="0" applyNumberFormat="1" applyFont="1" applyFill="1" applyBorder="1" applyAlignment="1">
      <alignment vertical="top"/>
    </xf>
    <xf numFmtId="164" fontId="7" fillId="4" borderId="0" xfId="0" applyNumberFormat="1" applyFont="1" applyFill="1" applyAlignment="1">
      <alignment vertical="top"/>
    </xf>
    <xf numFmtId="164" fontId="7" fillId="4" borderId="0" xfId="0" applyNumberFormat="1" applyFont="1" applyFill="1" applyBorder="1"/>
    <xf numFmtId="164" fontId="7" fillId="4" borderId="0" xfId="0" applyNumberFormat="1" applyFont="1" applyFill="1"/>
    <xf numFmtId="164" fontId="7" fillId="5" borderId="0" xfId="0" applyNumberFormat="1" applyFont="1" applyFill="1" applyBorder="1" applyAlignment="1">
      <alignment vertical="top"/>
    </xf>
    <xf numFmtId="164" fontId="7" fillId="5" borderId="0" xfId="0" applyNumberFormat="1" applyFont="1" applyFill="1" applyAlignment="1">
      <alignment vertical="top"/>
    </xf>
    <xf numFmtId="164" fontId="7" fillId="5" borderId="0" xfId="0" applyNumberFormat="1" applyFont="1" applyFill="1" applyBorder="1"/>
    <xf numFmtId="164" fontId="7" fillId="5" borderId="0" xfId="0" applyNumberFormat="1" applyFont="1" applyFill="1"/>
    <xf numFmtId="164" fontId="4" fillId="0" borderId="1" xfId="0" applyNumberFormat="1" applyFont="1" applyBorder="1" applyAlignment="1">
      <alignment vertical="top" wrapText="1"/>
    </xf>
    <xf numFmtId="164" fontId="4" fillId="4" borderId="0" xfId="0" applyNumberFormat="1" applyFont="1" applyFill="1" applyBorder="1" applyAlignment="1">
      <alignment vertical="top"/>
    </xf>
    <xf numFmtId="4" fontId="4" fillId="4" borderId="0" xfId="0" applyNumberFormat="1" applyFont="1" applyFill="1" applyAlignment="1">
      <alignment vertical="top"/>
    </xf>
    <xf numFmtId="0" fontId="4" fillId="2" borderId="0" xfId="0" applyFont="1" applyFill="1" applyAlignment="1">
      <alignment vertical="top"/>
    </xf>
    <xf numFmtId="0" fontId="4" fillId="2" borderId="0" xfId="0" applyFont="1" applyFill="1"/>
    <xf numFmtId="164" fontId="4" fillId="5" borderId="0" xfId="0" applyNumberFormat="1" applyFont="1" applyFill="1" applyAlignment="1">
      <alignment horizontal="center" vertical="top"/>
    </xf>
    <xf numFmtId="0" fontId="7" fillId="3" borderId="0" xfId="0" applyFont="1" applyFill="1" applyAlignment="1">
      <alignment vertical="top"/>
    </xf>
    <xf numFmtId="0" fontId="7" fillId="3" borderId="0" xfId="0" applyFont="1" applyFill="1"/>
    <xf numFmtId="164" fontId="7" fillId="3" borderId="0" xfId="0" applyNumberFormat="1" applyFont="1" applyFill="1" applyBorder="1"/>
    <xf numFmtId="164" fontId="7" fillId="3" borderId="0" xfId="0" applyNumberFormat="1" applyFont="1" applyFill="1"/>
    <xf numFmtId="0" fontId="4" fillId="0" borderId="0" xfId="0" applyFont="1" applyFill="1" applyAlignment="1">
      <alignment vertical="top"/>
    </xf>
    <xf numFmtId="0" fontId="4" fillId="0" borderId="0" xfId="0" applyFont="1" applyFill="1"/>
    <xf numFmtId="0" fontId="4" fillId="0" borderId="0" xfId="0" applyFont="1" applyAlignment="1">
      <alignment vertical="center"/>
    </xf>
    <xf numFmtId="164" fontId="4" fillId="5" borderId="0" xfId="0" applyNumberFormat="1" applyFont="1" applyFill="1" applyBorder="1" applyAlignment="1">
      <alignment horizontal="center" vertical="top"/>
    </xf>
    <xf numFmtId="164" fontId="4" fillId="5" borderId="0" xfId="0" applyNumberFormat="1" applyFont="1" applyFill="1" applyBorder="1" applyAlignment="1">
      <alignment horizontal="center"/>
    </xf>
    <xf numFmtId="164" fontId="4" fillId="5" borderId="0" xfId="0" applyNumberFormat="1" applyFont="1" applyFill="1" applyAlignment="1">
      <alignment horizontal="center"/>
    </xf>
    <xf numFmtId="164" fontId="4" fillId="4" borderId="0" xfId="0" applyNumberFormat="1" applyFont="1" applyFill="1" applyAlignment="1">
      <alignment horizontal="center"/>
    </xf>
    <xf numFmtId="164" fontId="4" fillId="0" borderId="0" xfId="0" applyNumberFormat="1" applyFont="1" applyAlignment="1">
      <alignment vertical="center"/>
    </xf>
    <xf numFmtId="164" fontId="7" fillId="4" borderId="0" xfId="0" applyNumberFormat="1" applyFont="1" applyFill="1" applyAlignment="1">
      <alignment horizontal="center"/>
    </xf>
    <xf numFmtId="164" fontId="7" fillId="3" borderId="0" xfId="0" applyNumberFormat="1" applyFont="1" applyFill="1" applyBorder="1" applyAlignment="1">
      <alignment vertical="top"/>
    </xf>
    <xf numFmtId="164" fontId="7" fillId="3" borderId="0" xfId="0" applyNumberFormat="1" applyFont="1" applyFill="1" applyAlignment="1">
      <alignment vertical="top"/>
    </xf>
    <xf numFmtId="49" fontId="4" fillId="0" borderId="8" xfId="0" applyNumberFormat="1" applyFont="1" applyBorder="1" applyAlignment="1">
      <alignment vertical="top"/>
    </xf>
    <xf numFmtId="164" fontId="7" fillId="0" borderId="0" xfId="0" applyNumberFormat="1" applyFont="1" applyBorder="1"/>
    <xf numFmtId="0" fontId="4" fillId="4" borderId="10" xfId="0" applyFont="1" applyFill="1" applyBorder="1" applyAlignment="1">
      <alignment vertical="top" wrapText="1"/>
    </xf>
    <xf numFmtId="0" fontId="4" fillId="4" borderId="4" xfId="0" applyFont="1" applyFill="1" applyBorder="1" applyAlignment="1">
      <alignment vertical="top" wrapText="1"/>
    </xf>
    <xf numFmtId="164" fontId="4" fillId="4" borderId="0" xfId="0" applyNumberFormat="1" applyFont="1" applyFill="1" applyBorder="1" applyAlignment="1">
      <alignment horizontal="center"/>
    </xf>
    <xf numFmtId="164" fontId="4" fillId="0" borderId="0" xfId="0" applyNumberFormat="1" applyFont="1" applyFill="1"/>
    <xf numFmtId="0" fontId="7" fillId="3" borderId="10" xfId="0" applyFont="1" applyFill="1" applyBorder="1" applyAlignment="1">
      <alignment vertical="top" wrapText="1"/>
    </xf>
    <xf numFmtId="0" fontId="7" fillId="3" borderId="4" xfId="0" applyFont="1" applyFill="1" applyBorder="1" applyAlignment="1">
      <alignment vertical="top" wrapText="1"/>
    </xf>
    <xf numFmtId="164" fontId="7" fillId="3" borderId="0" xfId="0" applyNumberFormat="1" applyFont="1" applyFill="1" applyBorder="1" applyAlignment="1">
      <alignment vertical="center"/>
    </xf>
    <xf numFmtId="164" fontId="4" fillId="2" borderId="0" xfId="0" applyNumberFormat="1" applyFont="1" applyFill="1" applyBorder="1" applyAlignment="1">
      <alignment vertical="top"/>
    </xf>
    <xf numFmtId="164" fontId="4" fillId="2" borderId="0" xfId="0" applyNumberFormat="1" applyFont="1" applyFill="1" applyAlignment="1">
      <alignment vertical="top"/>
    </xf>
    <xf numFmtId="164" fontId="4" fillId="2" borderId="0" xfId="0" applyNumberFormat="1" applyFont="1" applyFill="1" applyBorder="1"/>
    <xf numFmtId="164" fontId="4" fillId="0" borderId="0" xfId="0" applyNumberFormat="1" applyFont="1" applyBorder="1" applyAlignment="1">
      <alignment horizontal="center" vertical="center"/>
    </xf>
    <xf numFmtId="164" fontId="4" fillId="0" borderId="0" xfId="0" applyNumberFormat="1" applyFont="1" applyAlignment="1">
      <alignment horizontal="center" vertical="center"/>
    </xf>
    <xf numFmtId="164" fontId="4" fillId="0" borderId="0" xfId="0" applyNumberFormat="1" applyFont="1" applyBorder="1" applyAlignment="1">
      <alignment horizontal="center"/>
    </xf>
    <xf numFmtId="164" fontId="4" fillId="0" borderId="0" xfId="0" applyNumberFormat="1" applyFont="1" applyAlignment="1">
      <alignment horizontal="center"/>
    </xf>
    <xf numFmtId="164" fontId="7" fillId="5" borderId="0" xfId="0" applyNumberFormat="1" applyFont="1" applyFill="1" applyBorder="1" applyAlignment="1">
      <alignment horizontal="center" vertical="center"/>
    </xf>
    <xf numFmtId="164" fontId="7" fillId="5" borderId="0" xfId="0" applyNumberFormat="1" applyFont="1" applyFill="1" applyAlignment="1">
      <alignment horizontal="center" vertical="center"/>
    </xf>
    <xf numFmtId="4" fontId="7" fillId="5" borderId="0" xfId="0" applyNumberFormat="1" applyFont="1" applyFill="1" applyBorder="1" applyAlignment="1">
      <alignment horizontal="center" vertical="center"/>
    </xf>
    <xf numFmtId="4" fontId="7" fillId="5" borderId="0" xfId="0" applyNumberFormat="1" applyFont="1" applyFill="1" applyAlignment="1">
      <alignment horizontal="center" vertical="center"/>
    </xf>
    <xf numFmtId="4" fontId="4" fillId="5" borderId="0" xfId="0" applyNumberFormat="1" applyFont="1" applyFill="1" applyBorder="1" applyAlignment="1">
      <alignment horizontal="center" vertical="center"/>
    </xf>
    <xf numFmtId="4" fontId="4" fillId="5" borderId="0" xfId="0" applyNumberFormat="1" applyFont="1" applyFill="1" applyAlignment="1">
      <alignment horizontal="center" vertical="center"/>
    </xf>
    <xf numFmtId="0" fontId="4" fillId="6" borderId="10" xfId="0" applyFont="1" applyFill="1" applyBorder="1" applyAlignment="1">
      <alignment vertical="top" wrapText="1"/>
    </xf>
    <xf numFmtId="4" fontId="4" fillId="0" borderId="0" xfId="0" applyNumberFormat="1" applyFont="1" applyBorder="1" applyAlignment="1">
      <alignment vertical="center"/>
    </xf>
    <xf numFmtId="0" fontId="4" fillId="0" borderId="8" xfId="0" applyFont="1" applyBorder="1" applyAlignment="1">
      <alignment horizontal="center" vertical="top" wrapText="1"/>
    </xf>
    <xf numFmtId="4" fontId="4" fillId="0" borderId="0" xfId="0" applyNumberFormat="1" applyFont="1" applyAlignment="1"/>
    <xf numFmtId="4" fontId="7" fillId="5" borderId="0" xfId="0" applyNumberFormat="1" applyFont="1" applyFill="1"/>
    <xf numFmtId="4" fontId="4" fillId="0" borderId="1" xfId="0" applyNumberFormat="1" applyFont="1" applyBorder="1" applyAlignment="1">
      <alignment vertical="top" wrapText="1"/>
    </xf>
    <xf numFmtId="4" fontId="4" fillId="3" borderId="1" xfId="0" applyNumberFormat="1" applyFont="1" applyFill="1" applyBorder="1" applyAlignment="1">
      <alignment vertical="top" wrapText="1"/>
    </xf>
    <xf numFmtId="4" fontId="4" fillId="4" borderId="1" xfId="0" applyNumberFormat="1" applyFont="1" applyFill="1" applyBorder="1" applyAlignment="1">
      <alignment vertical="top" wrapText="1"/>
    </xf>
    <xf numFmtId="4" fontId="4" fillId="0" borderId="6" xfId="0" applyNumberFormat="1" applyFont="1" applyBorder="1" applyAlignment="1">
      <alignment horizontal="righ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4" fontId="4" fillId="0" borderId="1" xfId="0" applyNumberFormat="1" applyFont="1" applyBorder="1" applyAlignment="1">
      <alignment horizontal="right" vertical="top" wrapText="1"/>
    </xf>
    <xf numFmtId="4" fontId="4" fillId="0" borderId="6" xfId="0" applyNumberFormat="1" applyFont="1" applyFill="1" applyBorder="1" applyAlignment="1">
      <alignment horizontal="right" vertical="top" wrapText="1"/>
    </xf>
    <xf numFmtId="4" fontId="4" fillId="0" borderId="1" xfId="0" applyNumberFormat="1" applyFont="1" applyFill="1" applyBorder="1" applyAlignment="1">
      <alignment horizontal="right" vertical="top" wrapText="1"/>
    </xf>
    <xf numFmtId="4" fontId="7" fillId="4" borderId="1" xfId="0" applyNumberFormat="1" applyFont="1" applyFill="1" applyBorder="1" applyAlignment="1">
      <alignment vertical="top" wrapText="1"/>
    </xf>
    <xf numFmtId="4" fontId="4" fillId="6" borderId="6" xfId="0" applyNumberFormat="1" applyFont="1" applyFill="1" applyBorder="1" applyAlignment="1">
      <alignment horizontal="right" vertical="top" wrapText="1"/>
    </xf>
    <xf numFmtId="4" fontId="7" fillId="5" borderId="1" xfId="0" applyNumberFormat="1" applyFont="1" applyFill="1" applyBorder="1" applyAlignment="1">
      <alignment vertical="top" wrapText="1"/>
    </xf>
    <xf numFmtId="4" fontId="4" fillId="4" borderId="1" xfId="0" applyNumberFormat="1" applyFont="1" applyFill="1" applyBorder="1" applyAlignment="1">
      <alignment horizontal="right" vertical="top" wrapText="1"/>
    </xf>
    <xf numFmtId="4" fontId="7" fillId="3" borderId="6" xfId="0" applyNumberFormat="1" applyFont="1" applyFill="1" applyBorder="1" applyAlignment="1">
      <alignment horizontal="right" vertical="top" wrapText="1"/>
    </xf>
    <xf numFmtId="4" fontId="4" fillId="5" borderId="1" xfId="0" applyNumberFormat="1" applyFont="1" applyFill="1" applyBorder="1" applyAlignment="1">
      <alignment vertical="top" wrapText="1"/>
    </xf>
    <xf numFmtId="4" fontId="4" fillId="0" borderId="0" xfId="0" applyNumberFormat="1" applyFont="1" applyBorder="1"/>
    <xf numFmtId="4" fontId="4" fillId="0" borderId="0" xfId="0" applyNumberFormat="1" applyFont="1"/>
    <xf numFmtId="4" fontId="4" fillId="4" borderId="0" xfId="0" applyNumberFormat="1" applyFont="1" applyFill="1" applyBorder="1" applyAlignment="1">
      <alignment vertical="top"/>
    </xf>
    <xf numFmtId="4" fontId="4" fillId="4" borderId="0" xfId="0" applyNumberFormat="1" applyFont="1" applyFill="1" applyBorder="1"/>
    <xf numFmtId="0" fontId="4" fillId="0" borderId="10" xfId="0" applyFont="1" applyFill="1" applyBorder="1" applyAlignment="1">
      <alignment vertical="top" wrapText="1"/>
    </xf>
    <xf numFmtId="0" fontId="4" fillId="0" borderId="4" xfId="0" applyFont="1" applyFill="1" applyBorder="1" applyAlignment="1">
      <alignment vertical="top" wrapText="1"/>
    </xf>
    <xf numFmtId="164" fontId="4" fillId="5" borderId="0" xfId="0" applyNumberFormat="1" applyFont="1" applyFill="1" applyBorder="1" applyAlignment="1">
      <alignment horizontal="center" vertical="center"/>
    </xf>
    <xf numFmtId="164" fontId="4" fillId="5" borderId="0" xfId="0" applyNumberFormat="1" applyFont="1" applyFill="1" applyAlignment="1">
      <alignment horizontal="center" vertical="center"/>
    </xf>
    <xf numFmtId="4" fontId="4" fillId="5" borderId="1" xfId="2" applyNumberFormat="1" applyFont="1" applyFill="1" applyBorder="1" applyAlignment="1">
      <alignment horizontal="right" vertical="top" wrapText="1"/>
    </xf>
    <xf numFmtId="164" fontId="7" fillId="5" borderId="0" xfId="0" applyNumberFormat="1" applyFont="1" applyFill="1" applyBorder="1" applyAlignment="1">
      <alignment horizontal="center" vertical="top"/>
    </xf>
    <xf numFmtId="164" fontId="7" fillId="5" borderId="0" xfId="0" applyNumberFormat="1" applyFont="1" applyFill="1" applyAlignment="1">
      <alignment horizontal="center" vertical="top"/>
    </xf>
    <xf numFmtId="164" fontId="7" fillId="5" borderId="0" xfId="0" applyNumberFormat="1" applyFont="1" applyFill="1" applyBorder="1" applyAlignment="1">
      <alignment horizontal="center"/>
    </xf>
    <xf numFmtId="164" fontId="7" fillId="5" borderId="0" xfId="0" applyNumberFormat="1" applyFont="1" applyFill="1" applyAlignment="1">
      <alignment horizontal="center"/>
    </xf>
    <xf numFmtId="4" fontId="7" fillId="3" borderId="1" xfId="0" applyNumberFormat="1" applyFont="1" applyFill="1" applyBorder="1" applyAlignment="1">
      <alignment vertical="top" wrapText="1"/>
    </xf>
    <xf numFmtId="164" fontId="4" fillId="3" borderId="0" xfId="0" applyNumberFormat="1" applyFont="1" applyFill="1" applyBorder="1" applyAlignment="1">
      <alignment horizontal="right" vertical="top"/>
    </xf>
    <xf numFmtId="14" fontId="4" fillId="0" borderId="8" xfId="0" applyNumberFormat="1" applyFont="1" applyBorder="1" applyAlignment="1">
      <alignment horizontal="center" vertical="top"/>
    </xf>
    <xf numFmtId="14" fontId="4" fillId="0" borderId="0" xfId="0" applyNumberFormat="1" applyFont="1"/>
    <xf numFmtId="14" fontId="4" fillId="0" borderId="0" xfId="0" applyNumberFormat="1" applyFont="1" applyAlignment="1"/>
    <xf numFmtId="14" fontId="4" fillId="0" borderId="1" xfId="0" applyNumberFormat="1" applyFont="1" applyBorder="1" applyAlignment="1">
      <alignment vertical="top" wrapText="1"/>
    </xf>
    <xf numFmtId="14" fontId="4" fillId="0" borderId="6" xfId="0" applyNumberFormat="1" applyFont="1" applyBorder="1" applyAlignment="1">
      <alignment vertical="top" wrapText="1"/>
    </xf>
    <xf numFmtId="14" fontId="4" fillId="0" borderId="8" xfId="0" applyNumberFormat="1" applyFont="1" applyBorder="1" applyAlignment="1">
      <alignment horizontal="center" vertical="top" wrapText="1"/>
    </xf>
    <xf numFmtId="14" fontId="4" fillId="0" borderId="0" xfId="0" applyNumberFormat="1" applyFont="1" applyBorder="1"/>
    <xf numFmtId="0" fontId="4" fillId="0" borderId="6" xfId="0" applyFont="1" applyBorder="1" applyAlignment="1">
      <alignment horizontal="left" vertical="top" wrapText="1"/>
    </xf>
    <xf numFmtId="0" fontId="4" fillId="0" borderId="8" xfId="0" applyFont="1" applyBorder="1" applyAlignment="1">
      <alignment horizontal="left" vertical="top" wrapText="1"/>
    </xf>
    <xf numFmtId="0" fontId="4" fillId="0" borderId="7" xfId="0" applyFont="1" applyBorder="1" applyAlignment="1">
      <alignment horizontal="left"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14" fontId="4" fillId="5" borderId="6" xfId="0" applyNumberFormat="1" applyFont="1" applyFill="1" applyBorder="1" applyAlignment="1">
      <alignment horizontal="center" vertical="top" wrapText="1"/>
    </xf>
    <xf numFmtId="14" fontId="4" fillId="5" borderId="8" xfId="0" applyNumberFormat="1" applyFont="1" applyFill="1" applyBorder="1" applyAlignment="1">
      <alignment horizontal="center" vertical="top" wrapText="1"/>
    </xf>
    <xf numFmtId="14" fontId="4" fillId="5" borderId="6" xfId="0" applyNumberFormat="1" applyFont="1" applyFill="1" applyBorder="1" applyAlignment="1">
      <alignment horizontal="center" vertical="top"/>
    </xf>
    <xf numFmtId="14" fontId="4" fillId="5" borderId="8" xfId="0" applyNumberFormat="1" applyFont="1" applyFill="1" applyBorder="1" applyAlignment="1">
      <alignment horizontal="center" vertical="top"/>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7" fillId="5" borderId="6" xfId="0" applyFont="1" applyFill="1" applyBorder="1" applyAlignment="1">
      <alignment horizontal="left" vertical="top" wrapText="1"/>
    </xf>
    <xf numFmtId="0" fontId="7" fillId="5" borderId="8" xfId="0" applyFont="1" applyFill="1" applyBorder="1" applyAlignment="1">
      <alignment horizontal="left" vertical="top" wrapText="1"/>
    </xf>
    <xf numFmtId="0" fontId="7" fillId="5" borderId="7"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9" xfId="0" applyFont="1" applyFill="1" applyBorder="1" applyAlignment="1">
      <alignment horizontal="left" vertical="top"/>
    </xf>
    <xf numFmtId="0" fontId="4" fillId="5" borderId="5" xfId="0" applyFont="1" applyFill="1" applyBorder="1" applyAlignment="1">
      <alignment horizontal="left" vertical="top"/>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14" fontId="4" fillId="0" borderId="6" xfId="0" applyNumberFormat="1" applyFont="1" applyBorder="1" applyAlignment="1">
      <alignment horizontal="center" vertical="top" wrapText="1"/>
    </xf>
    <xf numFmtId="14" fontId="4" fillId="0" borderId="8" xfId="0" applyNumberFormat="1" applyFont="1" applyBorder="1" applyAlignment="1">
      <alignment horizontal="center" vertical="top" wrapText="1"/>
    </xf>
    <xf numFmtId="0" fontId="4" fillId="4" borderId="11" xfId="0" applyFont="1" applyFill="1" applyBorder="1" applyAlignment="1">
      <alignment horizontal="center" vertical="top"/>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3" borderId="6" xfId="0" applyNumberFormat="1" applyFont="1" applyFill="1" applyBorder="1" applyAlignment="1">
      <alignment horizontal="center" vertical="top" wrapText="1"/>
    </xf>
    <xf numFmtId="14" fontId="4" fillId="3" borderId="8" xfId="0" applyNumberFormat="1" applyFont="1" applyFill="1" applyBorder="1" applyAlignment="1">
      <alignment horizontal="center" vertical="top" wrapText="1"/>
    </xf>
    <xf numFmtId="14" fontId="4" fillId="3" borderId="7" xfId="0" applyNumberFormat="1" applyFont="1" applyFill="1" applyBorder="1" applyAlignment="1">
      <alignment horizontal="center" vertical="top" wrapText="1"/>
    </xf>
    <xf numFmtId="0" fontId="4" fillId="4" borderId="11" xfId="0" applyFont="1" applyFill="1" applyBorder="1" applyAlignment="1">
      <alignment horizontal="center" vertical="top" wrapText="1"/>
    </xf>
    <xf numFmtId="0" fontId="4" fillId="5" borderId="7" xfId="0" applyFont="1" applyFill="1" applyBorder="1" applyAlignment="1">
      <alignment horizontal="center" vertical="top" wrapText="1"/>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4" fillId="0" borderId="7" xfId="0" applyFont="1" applyBorder="1" applyAlignment="1">
      <alignment horizontal="center" vertical="top" wrapText="1"/>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7"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14" fontId="4" fillId="0" borderId="7" xfId="0" applyNumberFormat="1" applyFont="1" applyBorder="1" applyAlignment="1">
      <alignment horizontal="center" vertical="top"/>
    </xf>
    <xf numFmtId="14" fontId="4" fillId="4" borderId="6" xfId="0" applyNumberFormat="1" applyFont="1" applyFill="1" applyBorder="1" applyAlignment="1">
      <alignment horizontal="center" vertical="top" wrapText="1"/>
    </xf>
    <xf numFmtId="14" fontId="4" fillId="4" borderId="8" xfId="0" applyNumberFormat="1" applyFont="1" applyFill="1" applyBorder="1" applyAlignment="1">
      <alignment horizontal="center" vertical="top" wrapText="1"/>
    </xf>
    <xf numFmtId="14" fontId="4" fillId="4" borderId="7" xfId="0" applyNumberFormat="1" applyFont="1" applyFill="1" applyBorder="1" applyAlignment="1">
      <alignment horizontal="center" vertical="top" wrapText="1"/>
    </xf>
    <xf numFmtId="14" fontId="4" fillId="0" borderId="7" xfId="0" applyNumberFormat="1" applyFont="1" applyBorder="1" applyAlignment="1">
      <alignment horizontal="center" vertical="top" wrapText="1"/>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14" fontId="4" fillId="5" borderId="7" xfId="0" applyNumberFormat="1" applyFont="1" applyFill="1" applyBorder="1" applyAlignment="1">
      <alignment horizontal="center" vertical="top" wrapText="1"/>
    </xf>
    <xf numFmtId="14" fontId="4" fillId="5" borderId="7" xfId="0" applyNumberFormat="1" applyFont="1" applyFill="1" applyBorder="1" applyAlignment="1">
      <alignment horizontal="center" vertical="top"/>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4" fillId="5" borderId="6" xfId="0" applyFont="1" applyFill="1" applyBorder="1" applyAlignment="1">
      <alignment horizontal="left" vertical="top" wrapText="1"/>
    </xf>
    <xf numFmtId="0" fontId="4" fillId="5" borderId="8" xfId="0" applyFont="1" applyFill="1" applyBorder="1" applyAlignment="1">
      <alignment horizontal="left" vertical="top"/>
    </xf>
    <xf numFmtId="0" fontId="4" fillId="5" borderId="7" xfId="0" applyFont="1" applyFill="1" applyBorder="1" applyAlignment="1">
      <alignment horizontal="left"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49" fontId="4" fillId="5" borderId="7" xfId="0" applyNumberFormat="1" applyFont="1" applyFill="1" applyBorder="1" applyAlignment="1">
      <alignment horizontal="center" vertical="top"/>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4" fillId="5" borderId="8" xfId="0" applyFont="1" applyFill="1" applyBorder="1" applyAlignment="1">
      <alignment horizontal="center" vertical="top"/>
    </xf>
    <xf numFmtId="0" fontId="4" fillId="5" borderId="7" xfId="0" applyFont="1" applyFill="1" applyBorder="1" applyAlignment="1">
      <alignment horizontal="center" vertical="top"/>
    </xf>
    <xf numFmtId="0" fontId="5" fillId="0" borderId="0" xfId="0" applyFont="1" applyAlignment="1">
      <alignment horizontal="left"/>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0" fontId="13" fillId="3" borderId="6" xfId="0" applyFont="1" applyFill="1" applyBorder="1" applyAlignment="1">
      <alignment horizontal="center" vertical="top" wrapText="1"/>
    </xf>
    <xf numFmtId="0" fontId="13" fillId="3" borderId="8" xfId="0" applyFont="1" applyFill="1" applyBorder="1" applyAlignment="1">
      <alignment horizontal="center" vertical="top" wrapText="1"/>
    </xf>
    <xf numFmtId="0" fontId="13" fillId="3" borderId="7" xfId="0" applyFont="1" applyFill="1" applyBorder="1" applyAlignment="1">
      <alignment horizontal="center" vertical="top" wrapText="1"/>
    </xf>
    <xf numFmtId="14" fontId="4" fillId="3" borderId="6" xfId="0" applyNumberFormat="1" applyFont="1" applyFill="1" applyBorder="1" applyAlignment="1">
      <alignment horizontal="center" vertical="top"/>
    </xf>
    <xf numFmtId="14" fontId="4" fillId="3" borderId="8" xfId="0" applyNumberFormat="1" applyFont="1" applyFill="1" applyBorder="1" applyAlignment="1">
      <alignment horizontal="center" vertical="top"/>
    </xf>
    <xf numFmtId="14" fontId="4" fillId="3" borderId="7" xfId="0" applyNumberFormat="1" applyFont="1" applyFill="1" applyBorder="1" applyAlignment="1">
      <alignment horizontal="center" vertical="top"/>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14" fontId="4" fillId="0" borderId="1" xfId="0" applyNumberFormat="1"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4" fillId="0" borderId="1" xfId="0" applyFont="1" applyBorder="1" applyAlignment="1">
      <alignment horizontal="center" vertical="top" wrapText="1"/>
    </xf>
    <xf numFmtId="4" fontId="4" fillId="0" borderId="1" xfId="0" applyNumberFormat="1" applyFont="1" applyBorder="1" applyAlignment="1">
      <alignment horizontal="center" vertical="top" wrapText="1"/>
    </xf>
    <xf numFmtId="4" fontId="4" fillId="0" borderId="6" xfId="0" applyNumberFormat="1" applyFont="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0" fontId="4" fillId="5" borderId="8" xfId="0" applyFont="1" applyFill="1" applyBorder="1" applyAlignment="1">
      <alignment horizontal="left" vertical="top" wrapText="1"/>
    </xf>
    <xf numFmtId="0" fontId="4" fillId="5" borderId="7" xfId="0" applyFont="1" applyFill="1" applyBorder="1" applyAlignment="1">
      <alignment horizontal="left" vertical="top" wrapText="1"/>
    </xf>
    <xf numFmtId="0" fontId="7" fillId="4" borderId="11" xfId="0" applyFont="1" applyFill="1" applyBorder="1" applyAlignment="1">
      <alignment horizontal="center" vertical="top"/>
    </xf>
    <xf numFmtId="0" fontId="4" fillId="0" borderId="12" xfId="0" applyFont="1" applyBorder="1" applyAlignment="1">
      <alignment horizontal="center" vertical="top" wrapText="1"/>
    </xf>
    <xf numFmtId="0" fontId="4" fillId="0" borderId="12" xfId="0" applyFont="1" applyBorder="1" applyAlignment="1">
      <alignment horizontal="center" vertical="top"/>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295"/>
  <sheetViews>
    <sheetView tabSelected="1" view="pageBreakPreview" topLeftCell="B1" zoomScale="70" zoomScaleNormal="70" zoomScaleSheetLayoutView="70" workbookViewId="0">
      <selection activeCell="I21" sqref="I21:I25"/>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29" customWidth="1"/>
    <col min="7" max="7" width="28.140625" style="1" customWidth="1"/>
    <col min="8" max="8" width="14.42578125" style="114" customWidth="1"/>
    <col min="9" max="9" width="77.5703125" style="1" customWidth="1"/>
    <col min="10" max="10" width="19.42578125" style="28" hidden="1" customWidth="1"/>
    <col min="11" max="11" width="16.140625" style="29" hidden="1" customWidth="1"/>
    <col min="12" max="12" width="12.7109375" style="1" customWidth="1"/>
    <col min="13" max="16384" width="9.140625" style="1"/>
  </cols>
  <sheetData>
    <row r="1" spans="2:11" ht="15.75" customHeight="1">
      <c r="H1" s="243" t="s">
        <v>100</v>
      </c>
      <c r="I1" s="243"/>
    </row>
    <row r="2" spans="2:11" ht="15.75" customHeight="1">
      <c r="H2" s="243" t="s">
        <v>99</v>
      </c>
      <c r="I2" s="243"/>
    </row>
    <row r="3" spans="2:11" ht="15.75" customHeight="1">
      <c r="H3" s="243" t="s">
        <v>97</v>
      </c>
      <c r="I3" s="243"/>
    </row>
    <row r="4" spans="2:11" ht="15.75" customHeight="1">
      <c r="H4" s="243" t="s">
        <v>98</v>
      </c>
      <c r="I4" s="243"/>
    </row>
    <row r="5" spans="2:11" ht="15.75" customHeight="1">
      <c r="B5" s="2"/>
      <c r="C5" s="2"/>
      <c r="D5" s="2"/>
      <c r="E5" s="130"/>
      <c r="G5" s="2"/>
      <c r="H5" s="243" t="s">
        <v>193</v>
      </c>
      <c r="I5" s="243"/>
    </row>
    <row r="6" spans="2:11">
      <c r="B6" s="2"/>
      <c r="C6" s="2"/>
      <c r="D6" s="2"/>
      <c r="E6" s="130"/>
      <c r="F6" s="130"/>
      <c r="G6" s="2"/>
      <c r="H6" s="96"/>
      <c r="I6" s="2"/>
    </row>
    <row r="7" spans="2:11" ht="73.5" customHeight="1">
      <c r="B7" s="266" t="s">
        <v>169</v>
      </c>
      <c r="C7" s="267"/>
      <c r="D7" s="267"/>
      <c r="E7" s="267"/>
      <c r="F7" s="267"/>
      <c r="G7" s="267"/>
      <c r="H7" s="267"/>
      <c r="I7" s="267"/>
    </row>
    <row r="8" spans="2:11" ht="16.5" thickBot="1">
      <c r="H8" s="97"/>
    </row>
    <row r="9" spans="2:11" ht="75" customHeight="1">
      <c r="B9" s="275" t="s">
        <v>2</v>
      </c>
      <c r="C9" s="273" t="s">
        <v>14</v>
      </c>
      <c r="D9" s="275" t="s">
        <v>3</v>
      </c>
      <c r="E9" s="272" t="s">
        <v>0</v>
      </c>
      <c r="F9" s="272"/>
      <c r="G9" s="275" t="s">
        <v>4</v>
      </c>
      <c r="H9" s="276" t="s">
        <v>170</v>
      </c>
      <c r="I9" s="275" t="s">
        <v>1</v>
      </c>
    </row>
    <row r="10" spans="2:11" s="4" customFormat="1" ht="45" customHeight="1">
      <c r="B10" s="275"/>
      <c r="C10" s="274"/>
      <c r="D10" s="275"/>
      <c r="E10" s="131" t="s">
        <v>5</v>
      </c>
      <c r="F10" s="132" t="s">
        <v>6</v>
      </c>
      <c r="G10" s="161"/>
      <c r="H10" s="277"/>
      <c r="I10" s="161"/>
      <c r="J10" s="30"/>
      <c r="K10" s="31"/>
    </row>
    <row r="11" spans="2:11" s="4" customFormat="1">
      <c r="B11" s="268"/>
      <c r="C11" s="161" t="s">
        <v>125</v>
      </c>
      <c r="D11" s="140" t="s">
        <v>77</v>
      </c>
      <c r="E11" s="163" t="s">
        <v>171</v>
      </c>
      <c r="F11" s="168">
        <v>46022</v>
      </c>
      <c r="G11" s="3" t="s">
        <v>7</v>
      </c>
      <c r="H11" s="98">
        <f>H12+H13+H14</f>
        <v>661863</v>
      </c>
      <c r="I11" s="271"/>
      <c r="J11" s="30">
        <v>661863</v>
      </c>
      <c r="K11" s="31">
        <f>J11-H11</f>
        <v>0</v>
      </c>
    </row>
    <row r="12" spans="2:11">
      <c r="B12" s="269"/>
      <c r="C12" s="162"/>
      <c r="D12" s="141"/>
      <c r="E12" s="164"/>
      <c r="F12" s="169"/>
      <c r="G12" s="5" t="s">
        <v>8</v>
      </c>
      <c r="H12" s="98">
        <f>H17+H193+H233+H218</f>
        <v>79773.94</v>
      </c>
      <c r="I12" s="215"/>
      <c r="J12" s="94">
        <v>79773.94</v>
      </c>
      <c r="K12" s="67">
        <f>J12-H12</f>
        <v>0</v>
      </c>
    </row>
    <row r="13" spans="2:11">
      <c r="B13" s="269"/>
      <c r="C13" s="162"/>
      <c r="D13" s="141"/>
      <c r="E13" s="164"/>
      <c r="F13" s="169"/>
      <c r="G13" s="5" t="s">
        <v>9</v>
      </c>
      <c r="H13" s="98">
        <f>H18+H194+H234+H219</f>
        <v>346917.56</v>
      </c>
      <c r="I13" s="215"/>
      <c r="J13" s="94">
        <v>346917.56</v>
      </c>
      <c r="K13" s="67">
        <f>J13-H13</f>
        <v>0</v>
      </c>
    </row>
    <row r="14" spans="2:11">
      <c r="B14" s="269"/>
      <c r="C14" s="162"/>
      <c r="D14" s="141"/>
      <c r="E14" s="164"/>
      <c r="F14" s="169"/>
      <c r="G14" s="5" t="s">
        <v>10</v>
      </c>
      <c r="H14" s="98">
        <f>H19+H195+H235+H220</f>
        <v>235171.5</v>
      </c>
      <c r="I14" s="215"/>
      <c r="J14" s="94">
        <v>235171.5</v>
      </c>
      <c r="K14" s="67">
        <f>J14-H14</f>
        <v>0</v>
      </c>
    </row>
    <row r="15" spans="2:11" ht="31.5">
      <c r="B15" s="270"/>
      <c r="C15" s="178"/>
      <c r="D15" s="174"/>
      <c r="E15" s="213"/>
      <c r="F15" s="209"/>
      <c r="G15" s="5" t="s">
        <v>11</v>
      </c>
      <c r="H15" s="98">
        <v>0</v>
      </c>
      <c r="I15" s="216"/>
    </row>
    <row r="16" spans="2:11" s="7" customFormat="1" ht="21.75" customHeight="1">
      <c r="B16" s="278" t="s">
        <v>47</v>
      </c>
      <c r="C16" s="182" t="s">
        <v>126</v>
      </c>
      <c r="D16" s="281" t="s">
        <v>77</v>
      </c>
      <c r="E16" s="170" t="s">
        <v>171</v>
      </c>
      <c r="F16" s="260">
        <v>46022</v>
      </c>
      <c r="G16" s="6" t="s">
        <v>7</v>
      </c>
      <c r="H16" s="99">
        <f>H17+H18+H19</f>
        <v>607903.4</v>
      </c>
      <c r="I16" s="251"/>
      <c r="J16" s="32">
        <v>498398.3</v>
      </c>
      <c r="K16" s="20">
        <f>J16-H16</f>
        <v>-109505.10000000003</v>
      </c>
    </row>
    <row r="17" spans="2:11" s="9" customFormat="1" ht="24" customHeight="1">
      <c r="B17" s="279"/>
      <c r="C17" s="183"/>
      <c r="D17" s="282"/>
      <c r="E17" s="171"/>
      <c r="F17" s="261"/>
      <c r="G17" s="8" t="s">
        <v>8</v>
      </c>
      <c r="H17" s="99">
        <f>H22+H57+H138+H158+H178+H183+H188</f>
        <v>71037.94</v>
      </c>
      <c r="I17" s="252"/>
      <c r="J17" s="33">
        <v>25511.7</v>
      </c>
      <c r="K17" s="19">
        <f>J17-H17</f>
        <v>-45526.240000000005</v>
      </c>
    </row>
    <row r="18" spans="2:11" s="9" customFormat="1" ht="27.75" customHeight="1">
      <c r="B18" s="279"/>
      <c r="C18" s="183"/>
      <c r="D18" s="282"/>
      <c r="E18" s="171"/>
      <c r="F18" s="261"/>
      <c r="G18" s="8" t="s">
        <v>9</v>
      </c>
      <c r="H18" s="99">
        <f>H23+H58+H139+H159+H179+H184+H189</f>
        <v>327359.56</v>
      </c>
      <c r="I18" s="252"/>
      <c r="J18" s="33">
        <v>269323</v>
      </c>
      <c r="K18" s="19">
        <f>J18-H18</f>
        <v>-58036.56</v>
      </c>
    </row>
    <row r="19" spans="2:11" s="9" customFormat="1" ht="20.25" customHeight="1">
      <c r="B19" s="279"/>
      <c r="C19" s="183"/>
      <c r="D19" s="282"/>
      <c r="E19" s="171"/>
      <c r="F19" s="261"/>
      <c r="G19" s="8" t="s">
        <v>10</v>
      </c>
      <c r="H19" s="99">
        <f>H24+H59+H140+H160+H180+H185+H190+H175</f>
        <v>209505.9</v>
      </c>
      <c r="I19" s="252"/>
      <c r="J19" s="33">
        <v>203563.6</v>
      </c>
      <c r="K19" s="19">
        <f>J19-H19</f>
        <v>-5942.2999999999884</v>
      </c>
    </row>
    <row r="20" spans="2:11" s="9" customFormat="1" ht="31.5">
      <c r="B20" s="280"/>
      <c r="C20" s="184"/>
      <c r="D20" s="283"/>
      <c r="E20" s="172"/>
      <c r="F20" s="262"/>
      <c r="G20" s="8" t="s">
        <v>11</v>
      </c>
      <c r="H20" s="99" t="s">
        <v>69</v>
      </c>
      <c r="I20" s="253"/>
      <c r="J20" s="33"/>
      <c r="K20" s="19"/>
    </row>
    <row r="21" spans="2:11" s="13" customFormat="1" ht="29.25" customHeight="1">
      <c r="B21" s="155" t="s">
        <v>12</v>
      </c>
      <c r="C21" s="191" t="s">
        <v>13</v>
      </c>
      <c r="D21" s="203"/>
      <c r="E21" s="210" t="s">
        <v>171</v>
      </c>
      <c r="F21" s="225">
        <v>46022</v>
      </c>
      <c r="G21" s="73" t="s">
        <v>7</v>
      </c>
      <c r="H21" s="100">
        <f>H22+H23+H24+H25</f>
        <v>260862.30000000002</v>
      </c>
      <c r="I21" s="165"/>
      <c r="J21" s="51">
        <v>260862.2</v>
      </c>
      <c r="K21" s="34">
        <f>H21-J21</f>
        <v>0.10000000000582077</v>
      </c>
    </row>
    <row r="22" spans="2:11" s="14" customFormat="1" ht="24" customHeight="1">
      <c r="B22" s="156"/>
      <c r="C22" s="192"/>
      <c r="D22" s="204"/>
      <c r="E22" s="211"/>
      <c r="F22" s="226"/>
      <c r="G22" s="74" t="s">
        <v>8</v>
      </c>
      <c r="H22" s="100">
        <v>0</v>
      </c>
      <c r="I22" s="166"/>
      <c r="J22" s="35"/>
      <c r="K22" s="36"/>
    </row>
    <row r="23" spans="2:11" s="14" customFormat="1" ht="22.5" customHeight="1">
      <c r="B23" s="156"/>
      <c r="C23" s="192"/>
      <c r="D23" s="204"/>
      <c r="E23" s="211"/>
      <c r="F23" s="226"/>
      <c r="G23" s="74" t="s">
        <v>9</v>
      </c>
      <c r="H23" s="100">
        <f>H27+H30+H33+H36+H39+H42+H46</f>
        <v>115490.5</v>
      </c>
      <c r="I23" s="166"/>
      <c r="J23" s="35">
        <v>115490.5</v>
      </c>
      <c r="K23" s="36">
        <f>H23-J23</f>
        <v>0</v>
      </c>
    </row>
    <row r="24" spans="2:11" s="14" customFormat="1" ht="21.75" customHeight="1">
      <c r="B24" s="156"/>
      <c r="C24" s="192"/>
      <c r="D24" s="204"/>
      <c r="E24" s="211"/>
      <c r="F24" s="226"/>
      <c r="G24" s="74" t="s">
        <v>10</v>
      </c>
      <c r="H24" s="100">
        <f>H28+H31+H34+H37+H40+H43+H47+H51</f>
        <v>145371.80000000002</v>
      </c>
      <c r="I24" s="166"/>
      <c r="J24" s="35">
        <v>145371.70000000001</v>
      </c>
      <c r="K24" s="37">
        <f>H24-J24</f>
        <v>0.10000000000582077</v>
      </c>
    </row>
    <row r="25" spans="2:11" s="14" customFormat="1" ht="34.5" customHeight="1">
      <c r="B25" s="157"/>
      <c r="C25" s="193"/>
      <c r="D25" s="205"/>
      <c r="E25" s="212"/>
      <c r="F25" s="227"/>
      <c r="G25" s="74" t="s">
        <v>11</v>
      </c>
      <c r="H25" s="100">
        <v>0</v>
      </c>
      <c r="I25" s="167"/>
      <c r="J25" s="35"/>
      <c r="K25" s="36"/>
    </row>
    <row r="26" spans="2:11" s="4" customFormat="1" ht="29.25" customHeight="1">
      <c r="B26" s="179" t="s">
        <v>16</v>
      </c>
      <c r="C26" s="161" t="s">
        <v>15</v>
      </c>
      <c r="D26" s="161"/>
      <c r="E26" s="163">
        <v>45658</v>
      </c>
      <c r="F26" s="168">
        <v>46022</v>
      </c>
      <c r="G26" s="21" t="s">
        <v>7</v>
      </c>
      <c r="H26" s="101">
        <f>H27+H28</f>
        <v>192780.1</v>
      </c>
      <c r="I26" s="161" t="s">
        <v>62</v>
      </c>
      <c r="J26" s="30"/>
      <c r="K26" s="31"/>
    </row>
    <row r="27" spans="2:11" ht="29.25" customHeight="1">
      <c r="B27" s="180"/>
      <c r="C27" s="162"/>
      <c r="D27" s="162"/>
      <c r="E27" s="164"/>
      <c r="F27" s="169"/>
      <c r="G27" s="5" t="s">
        <v>9</v>
      </c>
      <c r="H27" s="104">
        <v>110802.1</v>
      </c>
      <c r="I27" s="162"/>
    </row>
    <row r="28" spans="2:11" ht="29.25" customHeight="1">
      <c r="B28" s="180"/>
      <c r="C28" s="162"/>
      <c r="D28" s="162"/>
      <c r="E28" s="164"/>
      <c r="F28" s="169"/>
      <c r="G28" s="5" t="s">
        <v>10</v>
      </c>
      <c r="H28" s="104">
        <v>81978</v>
      </c>
      <c r="I28" s="178"/>
    </row>
    <row r="29" spans="2:11" s="4" customFormat="1" ht="29.25" customHeight="1">
      <c r="B29" s="179" t="s">
        <v>17</v>
      </c>
      <c r="C29" s="246" t="s">
        <v>18</v>
      </c>
      <c r="D29" s="161"/>
      <c r="E29" s="163">
        <v>45658</v>
      </c>
      <c r="F29" s="168">
        <v>46022</v>
      </c>
      <c r="G29" s="21" t="s">
        <v>7</v>
      </c>
      <c r="H29" s="101">
        <f>H30+H31</f>
        <v>905.1</v>
      </c>
      <c r="I29" s="146" t="s">
        <v>176</v>
      </c>
      <c r="J29" s="30"/>
      <c r="K29" s="31"/>
    </row>
    <row r="30" spans="2:11" ht="29.25" customHeight="1">
      <c r="B30" s="180"/>
      <c r="C30" s="247"/>
      <c r="D30" s="162"/>
      <c r="E30" s="164"/>
      <c r="F30" s="169"/>
      <c r="G30" s="5" t="s">
        <v>9</v>
      </c>
      <c r="H30" s="104">
        <v>905.1</v>
      </c>
      <c r="I30" s="147"/>
    </row>
    <row r="31" spans="2:11" ht="41.25" customHeight="1">
      <c r="B31" s="180"/>
      <c r="C31" s="247"/>
      <c r="D31" s="162"/>
      <c r="E31" s="164"/>
      <c r="F31" s="169"/>
      <c r="G31" s="5" t="s">
        <v>10</v>
      </c>
      <c r="H31" s="104">
        <f>136-136</f>
        <v>0</v>
      </c>
      <c r="I31" s="148"/>
    </row>
    <row r="32" spans="2:11" s="16" customFormat="1" ht="45.75" customHeight="1">
      <c r="B32" s="138" t="s">
        <v>19</v>
      </c>
      <c r="C32" s="140" t="s">
        <v>20</v>
      </c>
      <c r="D32" s="140"/>
      <c r="E32" s="163">
        <v>45658</v>
      </c>
      <c r="F32" s="168">
        <v>46022</v>
      </c>
      <c r="G32" s="15" t="s">
        <v>7</v>
      </c>
      <c r="H32" s="102">
        <f>H33+H34</f>
        <v>615</v>
      </c>
      <c r="I32" s="248" t="s">
        <v>132</v>
      </c>
      <c r="J32" s="38"/>
      <c r="K32" s="39"/>
    </row>
    <row r="33" spans="2:11" s="18" customFormat="1" ht="39" customHeight="1">
      <c r="B33" s="139"/>
      <c r="C33" s="141"/>
      <c r="D33" s="141"/>
      <c r="E33" s="164"/>
      <c r="F33" s="169"/>
      <c r="G33" s="17" t="s">
        <v>9</v>
      </c>
      <c r="H33" s="103">
        <v>0</v>
      </c>
      <c r="I33" s="249"/>
      <c r="J33" s="40"/>
      <c r="K33" s="41"/>
    </row>
    <row r="34" spans="2:11" s="18" customFormat="1" ht="29.25" customHeight="1">
      <c r="B34" s="139"/>
      <c r="C34" s="141"/>
      <c r="D34" s="141"/>
      <c r="E34" s="164"/>
      <c r="F34" s="169"/>
      <c r="G34" s="17" t="s">
        <v>10</v>
      </c>
      <c r="H34" s="103">
        <v>615</v>
      </c>
      <c r="I34" s="250"/>
      <c r="J34" s="40"/>
      <c r="K34" s="41"/>
    </row>
    <row r="35" spans="2:11" s="4" customFormat="1" ht="29.25" customHeight="1">
      <c r="B35" s="179" t="s">
        <v>21</v>
      </c>
      <c r="C35" s="161" t="s">
        <v>22</v>
      </c>
      <c r="D35" s="161"/>
      <c r="E35" s="163">
        <v>45658</v>
      </c>
      <c r="F35" s="168">
        <v>46022</v>
      </c>
      <c r="G35" s="21" t="s">
        <v>7</v>
      </c>
      <c r="H35" s="101">
        <f>H36+H37</f>
        <v>59.2</v>
      </c>
      <c r="I35" s="161" t="s">
        <v>172</v>
      </c>
      <c r="J35" s="30"/>
      <c r="K35" s="31"/>
    </row>
    <row r="36" spans="2:11" ht="29.25" customHeight="1">
      <c r="B36" s="180"/>
      <c r="C36" s="162"/>
      <c r="D36" s="162"/>
      <c r="E36" s="164"/>
      <c r="F36" s="169"/>
      <c r="G36" s="5" t="s">
        <v>9</v>
      </c>
      <c r="H36" s="104">
        <v>59.2</v>
      </c>
      <c r="I36" s="162"/>
    </row>
    <row r="37" spans="2:11" ht="29.25" customHeight="1">
      <c r="B37" s="180"/>
      <c r="C37" s="162"/>
      <c r="D37" s="162"/>
      <c r="E37" s="164"/>
      <c r="F37" s="169"/>
      <c r="G37" s="5" t="s">
        <v>10</v>
      </c>
      <c r="H37" s="104">
        <v>0</v>
      </c>
      <c r="I37" s="178"/>
    </row>
    <row r="38" spans="2:11" s="4" customFormat="1" ht="29.25" customHeight="1">
      <c r="B38" s="179" t="s">
        <v>23</v>
      </c>
      <c r="C38" s="161" t="s">
        <v>134</v>
      </c>
      <c r="D38" s="161"/>
      <c r="E38" s="163">
        <v>45658</v>
      </c>
      <c r="F38" s="168">
        <v>46022</v>
      </c>
      <c r="G38" s="21" t="s">
        <v>7</v>
      </c>
      <c r="H38" s="101">
        <f>H39+H40</f>
        <v>115.5</v>
      </c>
      <c r="I38" s="161" t="s">
        <v>24</v>
      </c>
      <c r="J38" s="30"/>
      <c r="K38" s="31"/>
    </row>
    <row r="39" spans="2:11" ht="29.25" customHeight="1">
      <c r="B39" s="180"/>
      <c r="C39" s="162"/>
      <c r="D39" s="162"/>
      <c r="E39" s="164"/>
      <c r="F39" s="169"/>
      <c r="G39" s="5" t="s">
        <v>9</v>
      </c>
      <c r="H39" s="104">
        <v>0</v>
      </c>
      <c r="I39" s="162"/>
    </row>
    <row r="40" spans="2:11" ht="30" customHeight="1">
      <c r="B40" s="180"/>
      <c r="C40" s="162"/>
      <c r="D40" s="162"/>
      <c r="E40" s="164"/>
      <c r="F40" s="169"/>
      <c r="G40" s="5" t="s">
        <v>10</v>
      </c>
      <c r="H40" s="104">
        <v>115.5</v>
      </c>
      <c r="I40" s="178"/>
    </row>
    <row r="41" spans="2:11" s="16" customFormat="1" ht="29.25" customHeight="1">
      <c r="B41" s="138" t="s">
        <v>25</v>
      </c>
      <c r="C41" s="140" t="s">
        <v>26</v>
      </c>
      <c r="D41" s="140"/>
      <c r="E41" s="163">
        <v>45658</v>
      </c>
      <c r="F41" s="168">
        <v>46022</v>
      </c>
      <c r="G41" s="15" t="s">
        <v>7</v>
      </c>
      <c r="H41" s="102">
        <f>H42+H43</f>
        <v>63975</v>
      </c>
      <c r="I41" s="140" t="s">
        <v>133</v>
      </c>
      <c r="J41" s="38"/>
      <c r="K41" s="39"/>
    </row>
    <row r="42" spans="2:11" s="18" customFormat="1" ht="29.25" customHeight="1">
      <c r="B42" s="139"/>
      <c r="C42" s="141"/>
      <c r="D42" s="141"/>
      <c r="E42" s="164"/>
      <c r="F42" s="169"/>
      <c r="G42" s="17" t="s">
        <v>9</v>
      </c>
      <c r="H42" s="103">
        <v>1335.9</v>
      </c>
      <c r="I42" s="141"/>
      <c r="J42" s="40"/>
      <c r="K42" s="41"/>
    </row>
    <row r="43" spans="2:11" s="18" customFormat="1" ht="29.25" customHeight="1">
      <c r="B43" s="139"/>
      <c r="C43" s="141"/>
      <c r="D43" s="141"/>
      <c r="E43" s="164"/>
      <c r="F43" s="169"/>
      <c r="G43" s="17" t="s">
        <v>10</v>
      </c>
      <c r="H43" s="103">
        <v>62639.1</v>
      </c>
      <c r="I43" s="174"/>
      <c r="J43" s="40"/>
      <c r="K43" s="41"/>
    </row>
    <row r="44" spans="2:11" s="16" customFormat="1" ht="29.45" customHeight="1">
      <c r="B44" s="138" t="s">
        <v>109</v>
      </c>
      <c r="C44" s="146" t="s">
        <v>177</v>
      </c>
      <c r="D44" s="140"/>
      <c r="E44" s="142">
        <v>45658</v>
      </c>
      <c r="F44" s="144">
        <v>46022</v>
      </c>
      <c r="G44" s="15" t="s">
        <v>7</v>
      </c>
      <c r="H44" s="105">
        <f>H46+H47+H45</f>
        <v>2412.3999999999996</v>
      </c>
      <c r="I44" s="146" t="s">
        <v>173</v>
      </c>
      <c r="J44" s="38"/>
      <c r="K44" s="39"/>
    </row>
    <row r="45" spans="2:11" s="16" customFormat="1" ht="29.45" customHeight="1">
      <c r="B45" s="139"/>
      <c r="C45" s="147"/>
      <c r="D45" s="141"/>
      <c r="E45" s="143"/>
      <c r="F45" s="145"/>
      <c r="G45" s="17" t="s">
        <v>8</v>
      </c>
      <c r="H45" s="105">
        <v>0</v>
      </c>
      <c r="I45" s="147"/>
      <c r="J45" s="38"/>
      <c r="K45" s="39"/>
    </row>
    <row r="46" spans="2:11" s="18" customFormat="1" ht="29.45" customHeight="1">
      <c r="B46" s="139"/>
      <c r="C46" s="147"/>
      <c r="D46" s="141"/>
      <c r="E46" s="143"/>
      <c r="F46" s="145"/>
      <c r="G46" s="17" t="s">
        <v>9</v>
      </c>
      <c r="H46" s="106">
        <v>2388.1999999999998</v>
      </c>
      <c r="I46" s="147"/>
      <c r="J46" s="40"/>
      <c r="K46" s="41"/>
    </row>
    <row r="47" spans="2:11" s="18" customFormat="1" ht="32.25" customHeight="1">
      <c r="B47" s="139"/>
      <c r="C47" s="147"/>
      <c r="D47" s="141"/>
      <c r="E47" s="143"/>
      <c r="F47" s="145"/>
      <c r="G47" s="17" t="s">
        <v>10</v>
      </c>
      <c r="H47" s="106">
        <v>24.2</v>
      </c>
      <c r="I47" s="148"/>
      <c r="J47" s="40"/>
      <c r="K47" s="41"/>
    </row>
    <row r="48" spans="2:11" s="16" customFormat="1" ht="29.45" hidden="1" customHeight="1">
      <c r="B48" s="138" t="s">
        <v>111</v>
      </c>
      <c r="C48" s="140" t="s">
        <v>159</v>
      </c>
      <c r="D48" s="140"/>
      <c r="E48" s="142"/>
      <c r="F48" s="144"/>
      <c r="G48" s="15" t="s">
        <v>7</v>
      </c>
      <c r="H48" s="105">
        <f>H50+H51+H49</f>
        <v>0</v>
      </c>
      <c r="I48" s="146" t="s">
        <v>165</v>
      </c>
      <c r="J48" s="38"/>
      <c r="K48" s="39"/>
    </row>
    <row r="49" spans="2:13" s="16" customFormat="1" ht="29.45" hidden="1" customHeight="1">
      <c r="B49" s="139"/>
      <c r="C49" s="141"/>
      <c r="D49" s="141"/>
      <c r="E49" s="143"/>
      <c r="F49" s="145"/>
      <c r="G49" s="17" t="s">
        <v>8</v>
      </c>
      <c r="H49" s="105">
        <v>0</v>
      </c>
      <c r="I49" s="147"/>
      <c r="J49" s="38"/>
      <c r="K49" s="39"/>
    </row>
    <row r="50" spans="2:13" s="18" customFormat="1" ht="29.45" hidden="1" customHeight="1">
      <c r="B50" s="139"/>
      <c r="C50" s="141"/>
      <c r="D50" s="141"/>
      <c r="E50" s="143"/>
      <c r="F50" s="145"/>
      <c r="G50" s="17" t="s">
        <v>9</v>
      </c>
      <c r="H50" s="106">
        <v>0</v>
      </c>
      <c r="I50" s="147"/>
      <c r="J50" s="40"/>
      <c r="K50" s="41"/>
    </row>
    <row r="51" spans="2:13" s="18" customFormat="1" ht="63" hidden="1" customHeight="1">
      <c r="B51" s="139"/>
      <c r="C51" s="141"/>
      <c r="D51" s="141"/>
      <c r="E51" s="143"/>
      <c r="F51" s="145"/>
      <c r="G51" s="17" t="s">
        <v>10</v>
      </c>
      <c r="H51" s="106">
        <v>0</v>
      </c>
      <c r="I51" s="148"/>
      <c r="J51" s="40"/>
      <c r="K51" s="41"/>
    </row>
    <row r="52" spans="2:13" s="16" customFormat="1" ht="19.899999999999999" hidden="1" customHeight="1">
      <c r="B52" s="138" t="s">
        <v>111</v>
      </c>
      <c r="C52" s="140" t="s">
        <v>112</v>
      </c>
      <c r="D52" s="140"/>
      <c r="E52" s="142"/>
      <c r="F52" s="144"/>
      <c r="G52" s="15" t="s">
        <v>7</v>
      </c>
      <c r="H52" s="102">
        <f>H54+H55+H53</f>
        <v>0</v>
      </c>
      <c r="I52" s="158" t="s">
        <v>113</v>
      </c>
      <c r="J52" s="38"/>
      <c r="K52" s="39"/>
    </row>
    <row r="53" spans="2:13" s="16" customFormat="1" ht="19.899999999999999" hidden="1" customHeight="1">
      <c r="B53" s="139"/>
      <c r="C53" s="141"/>
      <c r="D53" s="141"/>
      <c r="E53" s="143"/>
      <c r="F53" s="145"/>
      <c r="G53" s="17" t="s">
        <v>8</v>
      </c>
      <c r="H53" s="102">
        <v>0</v>
      </c>
      <c r="I53" s="159"/>
      <c r="J53" s="38"/>
      <c r="K53" s="39"/>
    </row>
    <row r="54" spans="2:13" s="18" customFormat="1" ht="19.899999999999999" hidden="1" customHeight="1">
      <c r="B54" s="139"/>
      <c r="C54" s="141"/>
      <c r="D54" s="141"/>
      <c r="E54" s="143"/>
      <c r="F54" s="145"/>
      <c r="G54" s="17" t="s">
        <v>9</v>
      </c>
      <c r="H54" s="103">
        <v>0</v>
      </c>
      <c r="I54" s="159"/>
      <c r="J54" s="40"/>
      <c r="K54" s="41"/>
    </row>
    <row r="55" spans="2:13" s="18" customFormat="1" ht="19.899999999999999" hidden="1" customHeight="1">
      <c r="B55" s="139"/>
      <c r="C55" s="141"/>
      <c r="D55" s="141"/>
      <c r="E55" s="143"/>
      <c r="F55" s="145"/>
      <c r="G55" s="17" t="s">
        <v>10</v>
      </c>
      <c r="H55" s="103"/>
      <c r="I55" s="160"/>
      <c r="J55" s="40"/>
      <c r="K55" s="41"/>
    </row>
    <row r="56" spans="2:13" s="13" customFormat="1" ht="30" customHeight="1">
      <c r="B56" s="155" t="s">
        <v>39</v>
      </c>
      <c r="C56" s="191" t="s">
        <v>64</v>
      </c>
      <c r="D56" s="203"/>
      <c r="E56" s="210" t="s">
        <v>171</v>
      </c>
      <c r="F56" s="225">
        <v>46022</v>
      </c>
      <c r="G56" s="73" t="s">
        <v>7</v>
      </c>
      <c r="H56" s="100">
        <f>H57+H58+H59+H60</f>
        <v>313295.40000000002</v>
      </c>
      <c r="I56" s="165"/>
      <c r="J56" s="51">
        <f>J58+J59+J57</f>
        <v>313295.40000000002</v>
      </c>
      <c r="K56" s="34">
        <f>J56-H56</f>
        <v>0</v>
      </c>
      <c r="L56" s="115"/>
      <c r="M56" s="52"/>
    </row>
    <row r="57" spans="2:13" s="14" customFormat="1">
      <c r="B57" s="156"/>
      <c r="C57" s="192"/>
      <c r="D57" s="204"/>
      <c r="E57" s="211"/>
      <c r="F57" s="226"/>
      <c r="G57" s="74" t="s">
        <v>8</v>
      </c>
      <c r="H57" s="100">
        <f>H80+H84+H88+H100+H105+H110+H114+H118+H122+H126+H130</f>
        <v>71037.94</v>
      </c>
      <c r="I57" s="166"/>
      <c r="J57" s="35">
        <v>71037.94</v>
      </c>
      <c r="K57" s="34">
        <f>J57-H57</f>
        <v>0</v>
      </c>
      <c r="L57" s="116"/>
      <c r="M57" s="52"/>
    </row>
    <row r="58" spans="2:13" s="14" customFormat="1">
      <c r="B58" s="156"/>
      <c r="C58" s="192"/>
      <c r="D58" s="204"/>
      <c r="E58" s="211"/>
      <c r="F58" s="226"/>
      <c r="G58" s="74" t="s">
        <v>9</v>
      </c>
      <c r="H58" s="100">
        <f>H62+H65+H68+H71+H74+H77+H81+H85+H89+H93+H97+H101+H106+H111+H115+H119+H123+H127</f>
        <v>207908.06</v>
      </c>
      <c r="I58" s="166"/>
      <c r="J58" s="35">
        <v>207908.06</v>
      </c>
      <c r="K58" s="36">
        <f>J58-H58</f>
        <v>0</v>
      </c>
      <c r="L58" s="116"/>
      <c r="M58" s="52"/>
    </row>
    <row r="59" spans="2:13" s="14" customFormat="1">
      <c r="B59" s="156"/>
      <c r="C59" s="192"/>
      <c r="D59" s="204"/>
      <c r="E59" s="211"/>
      <c r="F59" s="226"/>
      <c r="G59" s="74" t="s">
        <v>10</v>
      </c>
      <c r="H59" s="100">
        <f>H63+H66+H69+H72+H75+H78+H86+H90+H94+H102+H107+H112+H116+H82+H120+H124+H128</f>
        <v>34349.4</v>
      </c>
      <c r="I59" s="166"/>
      <c r="J59" s="35">
        <v>34349.4</v>
      </c>
      <c r="K59" s="36">
        <f>J59-H59</f>
        <v>0</v>
      </c>
      <c r="L59" s="116"/>
      <c r="M59" s="52"/>
    </row>
    <row r="60" spans="2:13" s="14" customFormat="1" ht="36.75" customHeight="1">
      <c r="B60" s="157"/>
      <c r="C60" s="193"/>
      <c r="D60" s="205"/>
      <c r="E60" s="212"/>
      <c r="F60" s="227"/>
      <c r="G60" s="74" t="s">
        <v>11</v>
      </c>
      <c r="H60" s="100">
        <v>0</v>
      </c>
      <c r="I60" s="167"/>
      <c r="J60" s="35"/>
      <c r="K60" s="36"/>
    </row>
    <row r="61" spans="2:13" s="4" customFormat="1" ht="30" customHeight="1">
      <c r="B61" s="179" t="s">
        <v>40</v>
      </c>
      <c r="C61" s="161" t="s">
        <v>15</v>
      </c>
      <c r="D61" s="161"/>
      <c r="E61" s="163">
        <v>45658</v>
      </c>
      <c r="F61" s="168">
        <v>46022</v>
      </c>
      <c r="G61" s="21" t="s">
        <v>7</v>
      </c>
      <c r="H61" s="101">
        <f>H62+H63</f>
        <v>153234.9</v>
      </c>
      <c r="I61" s="161" t="s">
        <v>105</v>
      </c>
      <c r="J61" s="30"/>
      <c r="K61" s="31"/>
    </row>
    <row r="62" spans="2:13" ht="23.25" customHeight="1">
      <c r="B62" s="180"/>
      <c r="C62" s="162"/>
      <c r="D62" s="162"/>
      <c r="E62" s="164"/>
      <c r="F62" s="169"/>
      <c r="G62" s="5" t="s">
        <v>9</v>
      </c>
      <c r="H62" s="104">
        <v>146357.29999999999</v>
      </c>
      <c r="I62" s="162"/>
    </row>
    <row r="63" spans="2:13" ht="25.5" customHeight="1">
      <c r="B63" s="180"/>
      <c r="C63" s="162"/>
      <c r="D63" s="162"/>
      <c r="E63" s="164"/>
      <c r="F63" s="169"/>
      <c r="G63" s="5" t="s">
        <v>10</v>
      </c>
      <c r="H63" s="103">
        <v>6877.6</v>
      </c>
      <c r="I63" s="178"/>
    </row>
    <row r="64" spans="2:13" s="4" customFormat="1" ht="28.15" customHeight="1">
      <c r="B64" s="179" t="s">
        <v>41</v>
      </c>
      <c r="C64" s="246" t="s">
        <v>123</v>
      </c>
      <c r="D64" s="161"/>
      <c r="E64" s="163">
        <v>45658</v>
      </c>
      <c r="F64" s="168">
        <v>46022</v>
      </c>
      <c r="G64" s="21" t="s">
        <v>7</v>
      </c>
      <c r="H64" s="101">
        <f>H65+H66</f>
        <v>1902</v>
      </c>
      <c r="I64" s="161" t="s">
        <v>128</v>
      </c>
      <c r="J64" s="30"/>
      <c r="K64" s="31"/>
    </row>
    <row r="65" spans="1:12" ht="28.15" customHeight="1">
      <c r="B65" s="180"/>
      <c r="C65" s="247"/>
      <c r="D65" s="162"/>
      <c r="E65" s="164"/>
      <c r="F65" s="169"/>
      <c r="G65" s="5" t="s">
        <v>9</v>
      </c>
      <c r="H65" s="103">
        <v>1666</v>
      </c>
      <c r="I65" s="162"/>
    </row>
    <row r="66" spans="1:12" ht="28.15" customHeight="1">
      <c r="B66" s="180"/>
      <c r="C66" s="247"/>
      <c r="D66" s="162"/>
      <c r="E66" s="164"/>
      <c r="F66" s="169"/>
      <c r="G66" s="5" t="s">
        <v>10</v>
      </c>
      <c r="H66" s="104">
        <v>236</v>
      </c>
      <c r="I66" s="178"/>
    </row>
    <row r="67" spans="1:12" s="16" customFormat="1" ht="34.9" customHeight="1">
      <c r="B67" s="138" t="s">
        <v>42</v>
      </c>
      <c r="C67" s="140" t="s">
        <v>20</v>
      </c>
      <c r="D67" s="140"/>
      <c r="E67" s="163">
        <v>45658</v>
      </c>
      <c r="F67" s="168">
        <v>46022</v>
      </c>
      <c r="G67" s="15" t="s">
        <v>7</v>
      </c>
      <c r="H67" s="102">
        <f>H68+H69</f>
        <v>325</v>
      </c>
      <c r="I67" s="248" t="s">
        <v>129</v>
      </c>
      <c r="J67" s="38"/>
      <c r="K67" s="39"/>
    </row>
    <row r="68" spans="1:12" s="18" customFormat="1" ht="34.9" customHeight="1">
      <c r="B68" s="139"/>
      <c r="C68" s="141"/>
      <c r="D68" s="141"/>
      <c r="E68" s="164"/>
      <c r="F68" s="169"/>
      <c r="G68" s="17" t="s">
        <v>9</v>
      </c>
      <c r="H68" s="103">
        <v>0</v>
      </c>
      <c r="I68" s="249"/>
      <c r="J68" s="40"/>
      <c r="K68" s="41"/>
    </row>
    <row r="69" spans="1:12" s="18" customFormat="1" ht="44.25" customHeight="1">
      <c r="B69" s="139"/>
      <c r="C69" s="141"/>
      <c r="D69" s="141"/>
      <c r="E69" s="164"/>
      <c r="F69" s="169"/>
      <c r="G69" s="17" t="s">
        <v>10</v>
      </c>
      <c r="H69" s="103">
        <v>325</v>
      </c>
      <c r="I69" s="250"/>
      <c r="J69" s="40"/>
      <c r="K69" s="41"/>
    </row>
    <row r="70" spans="1:12" s="53" customFormat="1" ht="25.5" customHeight="1">
      <c r="A70" s="60"/>
      <c r="B70" s="244" t="s">
        <v>43</v>
      </c>
      <c r="C70" s="146" t="s">
        <v>46</v>
      </c>
      <c r="D70" s="146"/>
      <c r="E70" s="163">
        <v>45658</v>
      </c>
      <c r="F70" s="168">
        <v>46022</v>
      </c>
      <c r="G70" s="117" t="s">
        <v>7</v>
      </c>
      <c r="H70" s="105">
        <f>H71+H72</f>
        <v>105</v>
      </c>
      <c r="I70" s="146" t="s">
        <v>130</v>
      </c>
      <c r="J70" s="80"/>
      <c r="K70" s="81"/>
    </row>
    <row r="71" spans="1:12" s="54" customFormat="1" ht="24.75" customHeight="1">
      <c r="A71" s="61"/>
      <c r="B71" s="245"/>
      <c r="C71" s="147"/>
      <c r="D71" s="147"/>
      <c r="E71" s="164"/>
      <c r="F71" s="169"/>
      <c r="G71" s="118" t="s">
        <v>9</v>
      </c>
      <c r="H71" s="106">
        <v>105</v>
      </c>
      <c r="I71" s="147"/>
      <c r="J71" s="82"/>
      <c r="K71" s="37"/>
    </row>
    <row r="72" spans="1:12" s="54" customFormat="1" ht="29.25" customHeight="1">
      <c r="A72" s="61"/>
      <c r="B72" s="245"/>
      <c r="C72" s="147"/>
      <c r="D72" s="147"/>
      <c r="E72" s="164"/>
      <c r="F72" s="169"/>
      <c r="G72" s="118" t="s">
        <v>10</v>
      </c>
      <c r="H72" s="106">
        <v>0</v>
      </c>
      <c r="I72" s="148"/>
      <c r="J72" s="82"/>
      <c r="K72" s="37"/>
    </row>
    <row r="73" spans="1:12" s="4" customFormat="1" ht="36.75" customHeight="1">
      <c r="B73" s="138" t="s">
        <v>44</v>
      </c>
      <c r="C73" s="161" t="s">
        <v>26</v>
      </c>
      <c r="D73" s="161"/>
      <c r="E73" s="163">
        <v>45658</v>
      </c>
      <c r="F73" s="168">
        <v>46022</v>
      </c>
      <c r="G73" s="21" t="s">
        <v>7</v>
      </c>
      <c r="H73" s="101">
        <f>H74+H75</f>
        <v>26490.600000000002</v>
      </c>
      <c r="I73" s="161" t="s">
        <v>143</v>
      </c>
      <c r="J73" s="30"/>
      <c r="K73" s="31"/>
    </row>
    <row r="74" spans="1:12" ht="32.25" customHeight="1">
      <c r="B74" s="139"/>
      <c r="C74" s="162"/>
      <c r="D74" s="162"/>
      <c r="E74" s="164"/>
      <c r="F74" s="169"/>
      <c r="G74" s="5" t="s">
        <v>9</v>
      </c>
      <c r="H74" s="104">
        <v>671.4</v>
      </c>
      <c r="I74" s="162"/>
    </row>
    <row r="75" spans="1:12" ht="28.9" customHeight="1">
      <c r="B75" s="139"/>
      <c r="C75" s="162"/>
      <c r="D75" s="162"/>
      <c r="E75" s="164"/>
      <c r="F75" s="169"/>
      <c r="G75" s="5" t="s">
        <v>10</v>
      </c>
      <c r="H75" s="103">
        <v>25819.200000000001</v>
      </c>
      <c r="I75" s="178"/>
    </row>
    <row r="76" spans="1:12" s="4" customFormat="1" ht="21" hidden="1" customHeight="1">
      <c r="B76" s="179" t="s">
        <v>60</v>
      </c>
      <c r="C76" s="161" t="s">
        <v>61</v>
      </c>
      <c r="D76" s="161"/>
      <c r="E76" s="163"/>
      <c r="F76" s="168"/>
      <c r="G76" s="21" t="s">
        <v>7</v>
      </c>
      <c r="H76" s="101">
        <f>H77+H78</f>
        <v>0</v>
      </c>
      <c r="I76" s="140"/>
      <c r="J76" s="30"/>
      <c r="K76" s="31"/>
    </row>
    <row r="77" spans="1:12" ht="21" hidden="1" customHeight="1">
      <c r="B77" s="180"/>
      <c r="C77" s="162"/>
      <c r="D77" s="162"/>
      <c r="E77" s="164"/>
      <c r="F77" s="169"/>
      <c r="G77" s="5" t="s">
        <v>9</v>
      </c>
      <c r="H77" s="104">
        <v>0</v>
      </c>
      <c r="I77" s="141"/>
    </row>
    <row r="78" spans="1:12" ht="21" hidden="1" customHeight="1">
      <c r="B78" s="180"/>
      <c r="C78" s="162"/>
      <c r="D78" s="162"/>
      <c r="E78" s="164"/>
      <c r="F78" s="169"/>
      <c r="G78" s="5" t="s">
        <v>10</v>
      </c>
      <c r="H78" s="104">
        <v>0</v>
      </c>
      <c r="I78" s="174"/>
    </row>
    <row r="79" spans="1:12" s="4" customFormat="1" ht="26.25" customHeight="1">
      <c r="B79" s="179" t="s">
        <v>45</v>
      </c>
      <c r="C79" s="161" t="s">
        <v>146</v>
      </c>
      <c r="D79" s="161"/>
      <c r="E79" s="163">
        <v>45658</v>
      </c>
      <c r="F79" s="168">
        <v>46022</v>
      </c>
      <c r="G79" s="21" t="s">
        <v>7</v>
      </c>
      <c r="H79" s="101">
        <f>H81+H82+H80</f>
        <v>16561.400000000001</v>
      </c>
      <c r="I79" s="135" t="s">
        <v>188</v>
      </c>
      <c r="J79" s="30"/>
      <c r="K79" s="31"/>
    </row>
    <row r="80" spans="1:12" s="4" customFormat="1" ht="30" customHeight="1">
      <c r="B80" s="180"/>
      <c r="C80" s="162"/>
      <c r="D80" s="162"/>
      <c r="E80" s="164"/>
      <c r="F80" s="169"/>
      <c r="G80" s="17" t="s">
        <v>8</v>
      </c>
      <c r="H80" s="101">
        <v>16561.400000000001</v>
      </c>
      <c r="I80" s="136"/>
      <c r="J80" s="83">
        <v>16561.400000000001</v>
      </c>
      <c r="K80" s="84">
        <f>H80-J80</f>
        <v>0</v>
      </c>
      <c r="L80" s="62"/>
    </row>
    <row r="81" spans="2:12" ht="26.25" customHeight="1">
      <c r="B81" s="180"/>
      <c r="C81" s="162"/>
      <c r="D81" s="162"/>
      <c r="E81" s="164"/>
      <c r="F81" s="169"/>
      <c r="G81" s="17" t="s">
        <v>9</v>
      </c>
      <c r="H81" s="104">
        <v>0</v>
      </c>
      <c r="I81" s="136"/>
      <c r="J81" s="85"/>
      <c r="K81" s="86"/>
    </row>
    <row r="82" spans="2:12" ht="78" customHeight="1">
      <c r="B82" s="180"/>
      <c r="C82" s="162"/>
      <c r="D82" s="162"/>
      <c r="E82" s="164"/>
      <c r="F82" s="169"/>
      <c r="G82" s="17" t="s">
        <v>10</v>
      </c>
      <c r="H82" s="104">
        <v>0</v>
      </c>
      <c r="I82" s="137"/>
      <c r="J82" s="85"/>
      <c r="K82" s="86"/>
    </row>
    <row r="83" spans="2:12" s="4" customFormat="1" ht="20.45" customHeight="1">
      <c r="B83" s="179" t="s">
        <v>60</v>
      </c>
      <c r="C83" s="161" t="s">
        <v>82</v>
      </c>
      <c r="D83" s="161"/>
      <c r="E83" s="163">
        <v>45658</v>
      </c>
      <c r="F83" s="168">
        <v>46022</v>
      </c>
      <c r="G83" s="15" t="s">
        <v>7</v>
      </c>
      <c r="H83" s="101">
        <f>H85+H86+H84</f>
        <v>13849.5</v>
      </c>
      <c r="I83" s="140" t="s">
        <v>178</v>
      </c>
      <c r="J83" s="83">
        <f>J84+J85+J86</f>
        <v>13849.5</v>
      </c>
      <c r="K83" s="84">
        <f>H83-J83</f>
        <v>0</v>
      </c>
    </row>
    <row r="84" spans="2:12" s="4" customFormat="1" ht="20.45" customHeight="1">
      <c r="B84" s="180"/>
      <c r="C84" s="162"/>
      <c r="D84" s="162"/>
      <c r="E84" s="164"/>
      <c r="F84" s="169"/>
      <c r="G84" s="17" t="s">
        <v>8</v>
      </c>
      <c r="H84" s="101">
        <v>12888.34</v>
      </c>
      <c r="I84" s="141"/>
      <c r="J84" s="83">
        <v>12888.34</v>
      </c>
      <c r="K84" s="84">
        <f t="shared" ref="K84:K86" si="0">H84-J84</f>
        <v>0</v>
      </c>
    </row>
    <row r="85" spans="2:12" ht="20.45" customHeight="1">
      <c r="B85" s="180"/>
      <c r="C85" s="162"/>
      <c r="D85" s="162"/>
      <c r="E85" s="164"/>
      <c r="F85" s="169"/>
      <c r="G85" s="5" t="s">
        <v>9</v>
      </c>
      <c r="H85" s="104">
        <v>822.66</v>
      </c>
      <c r="I85" s="141"/>
      <c r="J85" s="83">
        <v>822.66</v>
      </c>
      <c r="K85" s="84">
        <f t="shared" si="0"/>
        <v>0</v>
      </c>
    </row>
    <row r="86" spans="2:12" ht="34.5" customHeight="1">
      <c r="B86" s="180"/>
      <c r="C86" s="162"/>
      <c r="D86" s="162"/>
      <c r="E86" s="164"/>
      <c r="F86" s="169"/>
      <c r="G86" s="5" t="s">
        <v>10</v>
      </c>
      <c r="H86" s="104">
        <v>138.5</v>
      </c>
      <c r="I86" s="174"/>
      <c r="J86" s="83">
        <v>138.5</v>
      </c>
      <c r="K86" s="84">
        <f t="shared" si="0"/>
        <v>0</v>
      </c>
      <c r="L86" s="4"/>
    </row>
    <row r="87" spans="2:12" s="16" customFormat="1" ht="29.45" hidden="1" customHeight="1">
      <c r="B87" s="138" t="s">
        <v>106</v>
      </c>
      <c r="C87" s="140" t="s">
        <v>110</v>
      </c>
      <c r="D87" s="140"/>
      <c r="E87" s="142"/>
      <c r="F87" s="144"/>
      <c r="G87" s="15" t="s">
        <v>7</v>
      </c>
      <c r="H87" s="102">
        <f>H89+H90+H88</f>
        <v>0</v>
      </c>
      <c r="I87" s="140" t="s">
        <v>137</v>
      </c>
      <c r="J87" s="63" t="s">
        <v>116</v>
      </c>
      <c r="K87" s="55">
        <v>10901.4</v>
      </c>
      <c r="L87" s="16">
        <v>10901.42</v>
      </c>
    </row>
    <row r="88" spans="2:12" s="16" customFormat="1" ht="29.45" hidden="1" customHeight="1">
      <c r="B88" s="139"/>
      <c r="C88" s="141"/>
      <c r="D88" s="141"/>
      <c r="E88" s="143"/>
      <c r="F88" s="145"/>
      <c r="G88" s="17" t="s">
        <v>8</v>
      </c>
      <c r="H88" s="102">
        <v>0</v>
      </c>
      <c r="I88" s="141"/>
      <c r="J88" s="63"/>
      <c r="K88" s="55"/>
    </row>
    <row r="89" spans="2:12" s="18" customFormat="1" ht="29.45" hidden="1" customHeight="1">
      <c r="B89" s="139"/>
      <c r="C89" s="141"/>
      <c r="D89" s="141"/>
      <c r="E89" s="143"/>
      <c r="F89" s="145"/>
      <c r="G89" s="17" t="s">
        <v>9</v>
      </c>
      <c r="H89" s="103"/>
      <c r="I89" s="141"/>
      <c r="J89" s="64"/>
      <c r="K89" s="65"/>
    </row>
    <row r="90" spans="2:12" s="18" customFormat="1" ht="102.6" hidden="1" customHeight="1">
      <c r="B90" s="139"/>
      <c r="C90" s="141"/>
      <c r="D90" s="141"/>
      <c r="E90" s="143"/>
      <c r="F90" s="145"/>
      <c r="G90" s="17" t="s">
        <v>10</v>
      </c>
      <c r="H90" s="103"/>
      <c r="I90" s="174"/>
      <c r="J90" s="64"/>
      <c r="K90" s="65"/>
    </row>
    <row r="91" spans="2:12" s="16" customFormat="1" ht="22.9" hidden="1" customHeight="1">
      <c r="B91" s="138" t="s">
        <v>115</v>
      </c>
      <c r="C91" s="140" t="s">
        <v>114</v>
      </c>
      <c r="D91" s="140"/>
      <c r="E91" s="142"/>
      <c r="F91" s="144"/>
      <c r="G91" s="15" t="s">
        <v>7</v>
      </c>
      <c r="H91" s="102">
        <f>H93+H94+H92</f>
        <v>0</v>
      </c>
      <c r="I91" s="140" t="s">
        <v>119</v>
      </c>
      <c r="J91" s="63"/>
      <c r="K91" s="55"/>
    </row>
    <row r="92" spans="2:12" s="16" customFormat="1" ht="22.9" hidden="1" customHeight="1">
      <c r="B92" s="139"/>
      <c r="C92" s="141"/>
      <c r="D92" s="141"/>
      <c r="E92" s="143"/>
      <c r="F92" s="145"/>
      <c r="G92" s="17" t="s">
        <v>8</v>
      </c>
      <c r="H92" s="102">
        <v>0</v>
      </c>
      <c r="I92" s="141"/>
      <c r="J92" s="63"/>
      <c r="K92" s="55"/>
    </row>
    <row r="93" spans="2:12" s="18" customFormat="1" ht="22.9" hidden="1" customHeight="1">
      <c r="B93" s="139"/>
      <c r="C93" s="141"/>
      <c r="D93" s="141"/>
      <c r="E93" s="143"/>
      <c r="F93" s="145"/>
      <c r="G93" s="17" t="s">
        <v>9</v>
      </c>
      <c r="H93" s="103"/>
      <c r="I93" s="141"/>
      <c r="J93" s="64"/>
      <c r="K93" s="65"/>
    </row>
    <row r="94" spans="2:12" s="18" customFormat="1" ht="22.9" hidden="1" customHeight="1">
      <c r="B94" s="139"/>
      <c r="C94" s="141"/>
      <c r="D94" s="141"/>
      <c r="E94" s="143"/>
      <c r="F94" s="145"/>
      <c r="G94" s="17" t="s">
        <v>10</v>
      </c>
      <c r="H94" s="103"/>
      <c r="I94" s="174"/>
      <c r="J94" s="64"/>
      <c r="K94" s="65"/>
    </row>
    <row r="95" spans="2:12" s="16" customFormat="1" ht="22.9" customHeight="1">
      <c r="B95" s="138" t="s">
        <v>76</v>
      </c>
      <c r="C95" s="140" t="s">
        <v>138</v>
      </c>
      <c r="D95" s="140"/>
      <c r="E95" s="142">
        <v>45658</v>
      </c>
      <c r="F95" s="144">
        <v>46022</v>
      </c>
      <c r="G95" s="15" t="s">
        <v>7</v>
      </c>
      <c r="H95" s="102">
        <f>H97+H98+H96</f>
        <v>673.4</v>
      </c>
      <c r="I95" s="140" t="s">
        <v>179</v>
      </c>
      <c r="J95" s="63"/>
      <c r="K95" s="55"/>
    </row>
    <row r="96" spans="2:12" s="16" customFormat="1" ht="22.9" customHeight="1">
      <c r="B96" s="139"/>
      <c r="C96" s="141"/>
      <c r="D96" s="141"/>
      <c r="E96" s="143"/>
      <c r="F96" s="145"/>
      <c r="G96" s="17" t="s">
        <v>8</v>
      </c>
      <c r="H96" s="102">
        <v>0</v>
      </c>
      <c r="I96" s="141"/>
      <c r="J96" s="63"/>
      <c r="K96" s="55"/>
    </row>
    <row r="97" spans="2:11" s="18" customFormat="1" ht="22.9" customHeight="1">
      <c r="B97" s="139"/>
      <c r="C97" s="141"/>
      <c r="D97" s="141"/>
      <c r="E97" s="143"/>
      <c r="F97" s="145"/>
      <c r="G97" s="17" t="s">
        <v>9</v>
      </c>
      <c r="H97" s="103">
        <v>673.4</v>
      </c>
      <c r="I97" s="141"/>
      <c r="J97" s="119">
        <v>673.4</v>
      </c>
      <c r="K97" s="120">
        <f>H97-J97</f>
        <v>0</v>
      </c>
    </row>
    <row r="98" spans="2:11" s="18" customFormat="1" ht="29.25" customHeight="1">
      <c r="B98" s="139"/>
      <c r="C98" s="141"/>
      <c r="D98" s="141"/>
      <c r="E98" s="143"/>
      <c r="F98" s="145"/>
      <c r="G98" s="17" t="s">
        <v>10</v>
      </c>
      <c r="H98" s="103">
        <v>0</v>
      </c>
      <c r="I98" s="174"/>
      <c r="J98" s="64"/>
      <c r="K98" s="65"/>
    </row>
    <row r="99" spans="2:11" s="25" customFormat="1" ht="22.9" customHeight="1">
      <c r="B99" s="138" t="s">
        <v>106</v>
      </c>
      <c r="C99" s="140" t="s">
        <v>145</v>
      </c>
      <c r="D99" s="188"/>
      <c r="E99" s="163">
        <v>45658</v>
      </c>
      <c r="F99" s="168">
        <v>46022</v>
      </c>
      <c r="G99" s="24" t="s">
        <v>7</v>
      </c>
      <c r="H99" s="109">
        <f>H100+H101+H102+H103</f>
        <v>1108.7999999999997</v>
      </c>
      <c r="I99" s="152" t="s">
        <v>189</v>
      </c>
      <c r="J99" s="87">
        <f>J100+J101+J102</f>
        <v>1108.7999999999997</v>
      </c>
      <c r="K99" s="88">
        <f>H99-J99</f>
        <v>0</v>
      </c>
    </row>
    <row r="100" spans="2:11" s="27" customFormat="1" ht="22.9" customHeight="1">
      <c r="B100" s="139"/>
      <c r="C100" s="141"/>
      <c r="D100" s="189"/>
      <c r="E100" s="164"/>
      <c r="F100" s="169"/>
      <c r="G100" s="17" t="s">
        <v>8</v>
      </c>
      <c r="H100" s="121">
        <v>1086.5999999999999</v>
      </c>
      <c r="I100" s="153"/>
      <c r="J100" s="119">
        <v>1086.5999999999999</v>
      </c>
      <c r="K100" s="120">
        <f>H100-J100</f>
        <v>0</v>
      </c>
    </row>
    <row r="101" spans="2:11" s="27" customFormat="1" ht="22.9" customHeight="1">
      <c r="B101" s="139"/>
      <c r="C101" s="141"/>
      <c r="D101" s="189"/>
      <c r="E101" s="164"/>
      <c r="F101" s="169"/>
      <c r="G101" s="17" t="s">
        <v>9</v>
      </c>
      <c r="H101" s="121">
        <v>11.1</v>
      </c>
      <c r="I101" s="153"/>
      <c r="J101" s="119">
        <v>11.1</v>
      </c>
      <c r="K101" s="120">
        <f t="shared" ref="K101:K102" si="1">H101-J101</f>
        <v>0</v>
      </c>
    </row>
    <row r="102" spans="2:11" s="27" customFormat="1" ht="22.9" customHeight="1">
      <c r="B102" s="139"/>
      <c r="C102" s="141"/>
      <c r="D102" s="189"/>
      <c r="E102" s="164"/>
      <c r="F102" s="169"/>
      <c r="G102" s="17" t="s">
        <v>10</v>
      </c>
      <c r="H102" s="121">
        <v>11.1</v>
      </c>
      <c r="I102" s="153"/>
      <c r="J102" s="119">
        <v>11.1</v>
      </c>
      <c r="K102" s="120">
        <f t="shared" si="1"/>
        <v>0</v>
      </c>
    </row>
    <row r="103" spans="2:11" s="27" customFormat="1" ht="32.450000000000003" customHeight="1">
      <c r="B103" s="237"/>
      <c r="C103" s="174"/>
      <c r="D103" s="190"/>
      <c r="E103" s="213"/>
      <c r="F103" s="209"/>
      <c r="G103" s="17" t="s">
        <v>11</v>
      </c>
      <c r="H103" s="112">
        <v>0</v>
      </c>
      <c r="I103" s="154"/>
      <c r="J103" s="87"/>
      <c r="K103" s="88"/>
    </row>
    <row r="104" spans="2:11" s="25" customFormat="1" ht="22.9" customHeight="1">
      <c r="B104" s="138" t="s">
        <v>115</v>
      </c>
      <c r="C104" s="140" t="s">
        <v>147</v>
      </c>
      <c r="D104" s="188"/>
      <c r="E104" s="142">
        <v>45658</v>
      </c>
      <c r="F104" s="144">
        <v>46022</v>
      </c>
      <c r="G104" s="24" t="s">
        <v>7</v>
      </c>
      <c r="H104" s="109">
        <f>H105+H106+H107+H108</f>
        <v>3712.5</v>
      </c>
      <c r="I104" s="228" t="s">
        <v>190</v>
      </c>
      <c r="J104" s="122"/>
      <c r="K104" s="123"/>
    </row>
    <row r="105" spans="2:11" s="27" customFormat="1" ht="22.9" customHeight="1">
      <c r="B105" s="139"/>
      <c r="C105" s="141"/>
      <c r="D105" s="189"/>
      <c r="E105" s="143"/>
      <c r="F105" s="145"/>
      <c r="G105" s="17" t="s">
        <v>8</v>
      </c>
      <c r="H105" s="121">
        <v>0</v>
      </c>
      <c r="I105" s="229"/>
      <c r="J105" s="124"/>
      <c r="K105" s="125"/>
    </row>
    <row r="106" spans="2:11" s="27" customFormat="1" ht="22.9" customHeight="1">
      <c r="B106" s="139"/>
      <c r="C106" s="141"/>
      <c r="D106" s="189"/>
      <c r="E106" s="143"/>
      <c r="F106" s="145"/>
      <c r="G106" s="17" t="s">
        <v>9</v>
      </c>
      <c r="H106" s="121">
        <v>3712.5</v>
      </c>
      <c r="I106" s="229"/>
      <c r="J106" s="87">
        <v>3712.5</v>
      </c>
      <c r="K106" s="88">
        <f>H106-J106</f>
        <v>0</v>
      </c>
    </row>
    <row r="107" spans="2:11" s="27" customFormat="1" ht="22.9" customHeight="1">
      <c r="B107" s="139"/>
      <c r="C107" s="141"/>
      <c r="D107" s="189"/>
      <c r="E107" s="143"/>
      <c r="F107" s="145"/>
      <c r="G107" s="17" t="s">
        <v>10</v>
      </c>
      <c r="H107" s="121">
        <v>0</v>
      </c>
      <c r="I107" s="229"/>
      <c r="J107" s="124"/>
      <c r="K107" s="125"/>
    </row>
    <row r="108" spans="2:11" s="27" customFormat="1" ht="36" customHeight="1">
      <c r="B108" s="237"/>
      <c r="C108" s="174"/>
      <c r="D108" s="190"/>
      <c r="E108" s="217"/>
      <c r="F108" s="218"/>
      <c r="G108" s="17" t="s">
        <v>11</v>
      </c>
      <c r="H108" s="112">
        <v>0</v>
      </c>
      <c r="I108" s="230"/>
      <c r="J108" s="124"/>
      <c r="K108" s="125"/>
    </row>
    <row r="109" spans="2:11" s="16" customFormat="1" ht="17.25" hidden="1" customHeight="1">
      <c r="B109" s="138" t="s">
        <v>131</v>
      </c>
      <c r="C109" s="140" t="s">
        <v>151</v>
      </c>
      <c r="D109" s="140"/>
      <c r="E109" s="142"/>
      <c r="F109" s="144"/>
      <c r="G109" s="15" t="s">
        <v>7</v>
      </c>
      <c r="H109" s="102">
        <f>H111+H112+H110</f>
        <v>0</v>
      </c>
      <c r="I109" s="149" t="s">
        <v>152</v>
      </c>
      <c r="J109" s="89">
        <f>J111+J112</f>
        <v>0</v>
      </c>
      <c r="K109" s="90">
        <f>H109-J109</f>
        <v>0</v>
      </c>
    </row>
    <row r="110" spans="2:11" s="16" customFormat="1" ht="29.25" hidden="1" customHeight="1">
      <c r="B110" s="139"/>
      <c r="C110" s="141"/>
      <c r="D110" s="141"/>
      <c r="E110" s="143"/>
      <c r="F110" s="145"/>
      <c r="G110" s="17" t="s">
        <v>8</v>
      </c>
      <c r="H110" s="102">
        <v>0</v>
      </c>
      <c r="I110" s="287"/>
      <c r="J110" s="91"/>
      <c r="K110" s="92"/>
    </row>
    <row r="111" spans="2:11" s="18" customFormat="1" ht="29.25" hidden="1" customHeight="1">
      <c r="B111" s="139"/>
      <c r="C111" s="141"/>
      <c r="D111" s="141"/>
      <c r="E111" s="143"/>
      <c r="F111" s="145"/>
      <c r="G111" s="17" t="s">
        <v>9</v>
      </c>
      <c r="H111" s="103">
        <v>0</v>
      </c>
      <c r="I111" s="287"/>
      <c r="J111" s="91">
        <v>0</v>
      </c>
      <c r="K111" s="92">
        <f t="shared" ref="K111:K112" si="2">H111-J111</f>
        <v>0</v>
      </c>
    </row>
    <row r="112" spans="2:11" s="18" customFormat="1" ht="49.5" hidden="1" customHeight="1">
      <c r="B112" s="139"/>
      <c r="C112" s="141"/>
      <c r="D112" s="141"/>
      <c r="E112" s="143"/>
      <c r="F112" s="145"/>
      <c r="G112" s="17" t="s">
        <v>10</v>
      </c>
      <c r="H112" s="103">
        <v>0</v>
      </c>
      <c r="I112" s="288"/>
      <c r="J112" s="91">
        <v>0</v>
      </c>
      <c r="K112" s="92">
        <f t="shared" si="2"/>
        <v>0</v>
      </c>
    </row>
    <row r="113" spans="2:11" s="16" customFormat="1" ht="29.25" hidden="1" customHeight="1">
      <c r="B113" s="138" t="s">
        <v>136</v>
      </c>
      <c r="C113" s="140" t="s">
        <v>153</v>
      </c>
      <c r="D113" s="140"/>
      <c r="E113" s="142"/>
      <c r="F113" s="144"/>
      <c r="G113" s="15" t="s">
        <v>7</v>
      </c>
      <c r="H113" s="102">
        <f>H115+H116+H114</f>
        <v>0</v>
      </c>
      <c r="I113" s="228" t="s">
        <v>161</v>
      </c>
      <c r="J113" s="89">
        <f>J115+J116</f>
        <v>0</v>
      </c>
      <c r="K113" s="90">
        <f>K115+K116</f>
        <v>0</v>
      </c>
    </row>
    <row r="114" spans="2:11" s="16" customFormat="1" ht="29.25" hidden="1" customHeight="1">
      <c r="B114" s="139"/>
      <c r="C114" s="141"/>
      <c r="D114" s="141"/>
      <c r="E114" s="143"/>
      <c r="F114" s="145"/>
      <c r="G114" s="17" t="s">
        <v>8</v>
      </c>
      <c r="H114" s="102">
        <v>0</v>
      </c>
      <c r="I114" s="287"/>
      <c r="J114" s="91"/>
      <c r="K114" s="92"/>
    </row>
    <row r="115" spans="2:11" s="18" customFormat="1" ht="29.25" hidden="1" customHeight="1">
      <c r="B115" s="139"/>
      <c r="C115" s="141"/>
      <c r="D115" s="141"/>
      <c r="E115" s="143"/>
      <c r="F115" s="145"/>
      <c r="G115" s="17" t="s">
        <v>9</v>
      </c>
      <c r="H115" s="103">
        <v>0</v>
      </c>
      <c r="I115" s="287"/>
      <c r="J115" s="91">
        <v>0</v>
      </c>
      <c r="K115" s="92">
        <f>J115-H115</f>
        <v>0</v>
      </c>
    </row>
    <row r="116" spans="2:11" s="18" customFormat="1" ht="75.75" hidden="1" customHeight="1">
      <c r="B116" s="139"/>
      <c r="C116" s="141"/>
      <c r="D116" s="141"/>
      <c r="E116" s="143"/>
      <c r="F116" s="145"/>
      <c r="G116" s="17" t="s">
        <v>10</v>
      </c>
      <c r="H116" s="103">
        <v>0</v>
      </c>
      <c r="I116" s="288"/>
      <c r="J116" s="91">
        <v>0</v>
      </c>
      <c r="K116" s="92">
        <f>J116-H116</f>
        <v>0</v>
      </c>
    </row>
    <row r="117" spans="2:11" s="16" customFormat="1" ht="0.75" hidden="1" customHeight="1">
      <c r="B117" s="138" t="s">
        <v>148</v>
      </c>
      <c r="C117" s="140" t="s">
        <v>154</v>
      </c>
      <c r="D117" s="140"/>
      <c r="E117" s="142"/>
      <c r="F117" s="144"/>
      <c r="G117" s="15" t="s">
        <v>7</v>
      </c>
      <c r="H117" s="102">
        <f>H119+H120+H118</f>
        <v>0</v>
      </c>
      <c r="I117" s="149" t="s">
        <v>163</v>
      </c>
      <c r="J117" s="89">
        <f>J119+J120</f>
        <v>0</v>
      </c>
      <c r="K117" s="90">
        <f>H117-J117</f>
        <v>0</v>
      </c>
    </row>
    <row r="118" spans="2:11" s="16" customFormat="1" ht="29.25" hidden="1" customHeight="1">
      <c r="B118" s="139"/>
      <c r="C118" s="141"/>
      <c r="D118" s="141"/>
      <c r="E118" s="143"/>
      <c r="F118" s="145"/>
      <c r="G118" s="17" t="s">
        <v>8</v>
      </c>
      <c r="H118" s="102">
        <v>0</v>
      </c>
      <c r="I118" s="150"/>
      <c r="J118" s="91"/>
      <c r="K118" s="92"/>
    </row>
    <row r="119" spans="2:11" s="18" customFormat="1" ht="29.25" hidden="1" customHeight="1">
      <c r="B119" s="139"/>
      <c r="C119" s="141"/>
      <c r="D119" s="141"/>
      <c r="E119" s="143"/>
      <c r="F119" s="145"/>
      <c r="G119" s="17" t="s">
        <v>9</v>
      </c>
      <c r="H119" s="103">
        <v>0</v>
      </c>
      <c r="I119" s="150"/>
      <c r="J119" s="91">
        <v>0</v>
      </c>
      <c r="K119" s="92">
        <f t="shared" ref="K119:K120" si="3">H119-J119</f>
        <v>0</v>
      </c>
    </row>
    <row r="120" spans="2:11" s="18" customFormat="1" ht="33.75" hidden="1" customHeight="1">
      <c r="B120" s="139"/>
      <c r="C120" s="141"/>
      <c r="D120" s="141"/>
      <c r="E120" s="143"/>
      <c r="F120" s="145"/>
      <c r="G120" s="17" t="s">
        <v>10</v>
      </c>
      <c r="H120" s="103">
        <v>0</v>
      </c>
      <c r="I120" s="151"/>
      <c r="J120" s="91">
        <v>0</v>
      </c>
      <c r="K120" s="92">
        <f t="shared" si="3"/>
        <v>0</v>
      </c>
    </row>
    <row r="121" spans="2:11" s="16" customFormat="1" ht="29.45" customHeight="1">
      <c r="B121" s="138" t="s">
        <v>131</v>
      </c>
      <c r="C121" s="140" t="s">
        <v>155</v>
      </c>
      <c r="D121" s="140"/>
      <c r="E121" s="142">
        <v>45658</v>
      </c>
      <c r="F121" s="144">
        <v>46022</v>
      </c>
      <c r="G121" s="15" t="s">
        <v>7</v>
      </c>
      <c r="H121" s="102">
        <f>H123+H124+H122</f>
        <v>751</v>
      </c>
      <c r="I121" s="149" t="s">
        <v>180</v>
      </c>
      <c r="J121" s="89">
        <f>J123+J124</f>
        <v>751</v>
      </c>
      <c r="K121" s="90">
        <f>H121-J121</f>
        <v>0</v>
      </c>
    </row>
    <row r="122" spans="2:11" s="16" customFormat="1" ht="29.45" customHeight="1">
      <c r="B122" s="139"/>
      <c r="C122" s="141"/>
      <c r="D122" s="141"/>
      <c r="E122" s="143"/>
      <c r="F122" s="145"/>
      <c r="G122" s="17" t="s">
        <v>8</v>
      </c>
      <c r="H122" s="102">
        <v>0</v>
      </c>
      <c r="I122" s="150"/>
      <c r="J122" s="91"/>
      <c r="K122" s="92"/>
    </row>
    <row r="123" spans="2:11" s="18" customFormat="1" ht="29.45" customHeight="1">
      <c r="B123" s="139"/>
      <c r="C123" s="141"/>
      <c r="D123" s="141"/>
      <c r="E123" s="143"/>
      <c r="F123" s="145"/>
      <c r="G123" s="17" t="s">
        <v>9</v>
      </c>
      <c r="H123" s="103">
        <v>751</v>
      </c>
      <c r="I123" s="150"/>
      <c r="J123" s="91">
        <v>751</v>
      </c>
      <c r="K123" s="92">
        <f t="shared" ref="K123:K124" si="4">H123-J123</f>
        <v>0</v>
      </c>
    </row>
    <row r="124" spans="2:11" s="18" customFormat="1" ht="94.5" customHeight="1">
      <c r="B124" s="139"/>
      <c r="C124" s="141"/>
      <c r="D124" s="141"/>
      <c r="E124" s="143"/>
      <c r="F124" s="145"/>
      <c r="G124" s="17" t="s">
        <v>10</v>
      </c>
      <c r="H124" s="103">
        <v>0</v>
      </c>
      <c r="I124" s="151"/>
      <c r="J124" s="91">
        <v>0</v>
      </c>
      <c r="K124" s="92">
        <f t="shared" si="4"/>
        <v>0</v>
      </c>
    </row>
    <row r="125" spans="2:11" s="16" customFormat="1" ht="29.45" customHeight="1">
      <c r="B125" s="138" t="s">
        <v>136</v>
      </c>
      <c r="C125" s="140" t="s">
        <v>181</v>
      </c>
      <c r="D125" s="140"/>
      <c r="E125" s="142">
        <v>45658</v>
      </c>
      <c r="F125" s="144">
        <v>46022</v>
      </c>
      <c r="G125" s="15" t="s">
        <v>7</v>
      </c>
      <c r="H125" s="102">
        <f>H127+H128+H126</f>
        <v>94190.299999999988</v>
      </c>
      <c r="I125" s="149" t="s">
        <v>182</v>
      </c>
      <c r="J125" s="89">
        <f>J127+J128+J126</f>
        <v>94190.299999999988</v>
      </c>
      <c r="K125" s="90">
        <f>H125-J125</f>
        <v>0</v>
      </c>
    </row>
    <row r="126" spans="2:11" s="16" customFormat="1" ht="29.45" customHeight="1">
      <c r="B126" s="139"/>
      <c r="C126" s="141"/>
      <c r="D126" s="141"/>
      <c r="E126" s="143"/>
      <c r="F126" s="145"/>
      <c r="G126" s="17" t="s">
        <v>8</v>
      </c>
      <c r="H126" s="102">
        <v>40110.6</v>
      </c>
      <c r="I126" s="150"/>
      <c r="J126" s="91">
        <v>40110.6</v>
      </c>
      <c r="K126" s="92">
        <f>J126-H126</f>
        <v>0</v>
      </c>
    </row>
    <row r="127" spans="2:11" s="18" customFormat="1" ht="29.45" customHeight="1">
      <c r="B127" s="139"/>
      <c r="C127" s="141"/>
      <c r="D127" s="141"/>
      <c r="E127" s="143"/>
      <c r="F127" s="145"/>
      <c r="G127" s="17" t="s">
        <v>9</v>
      </c>
      <c r="H127" s="103">
        <v>53137.7</v>
      </c>
      <c r="I127" s="150"/>
      <c r="J127" s="91">
        <v>53137.7</v>
      </c>
      <c r="K127" s="92">
        <f t="shared" ref="K127:K128" si="5">H127-J127</f>
        <v>0</v>
      </c>
    </row>
    <row r="128" spans="2:11" s="18" customFormat="1" ht="19.5" customHeight="1">
      <c r="B128" s="139"/>
      <c r="C128" s="141"/>
      <c r="D128" s="141"/>
      <c r="E128" s="143"/>
      <c r="F128" s="145"/>
      <c r="G128" s="17" t="s">
        <v>10</v>
      </c>
      <c r="H128" s="103">
        <v>942</v>
      </c>
      <c r="I128" s="151"/>
      <c r="J128" s="91">
        <v>942</v>
      </c>
      <c r="K128" s="92">
        <f t="shared" si="5"/>
        <v>0</v>
      </c>
    </row>
    <row r="129" spans="2:12" s="4" customFormat="1" ht="26.25" customHeight="1">
      <c r="B129" s="179" t="s">
        <v>148</v>
      </c>
      <c r="C129" s="161" t="s">
        <v>160</v>
      </c>
      <c r="D129" s="161"/>
      <c r="E129" s="163">
        <v>45658</v>
      </c>
      <c r="F129" s="168">
        <v>46022</v>
      </c>
      <c r="G129" s="21" t="s">
        <v>7</v>
      </c>
      <c r="H129" s="101">
        <f>H131+H132+H130</f>
        <v>391</v>
      </c>
      <c r="I129" s="135" t="s">
        <v>191</v>
      </c>
      <c r="J129" s="30"/>
      <c r="K129" s="31"/>
    </row>
    <row r="130" spans="2:12" s="4" customFormat="1" ht="30" customHeight="1">
      <c r="B130" s="180"/>
      <c r="C130" s="162"/>
      <c r="D130" s="162"/>
      <c r="E130" s="164"/>
      <c r="F130" s="169"/>
      <c r="G130" s="17" t="s">
        <v>8</v>
      </c>
      <c r="H130" s="101">
        <v>391</v>
      </c>
      <c r="I130" s="136"/>
      <c r="J130" s="83">
        <v>391</v>
      </c>
      <c r="K130" s="84">
        <f>H130-J130</f>
        <v>0</v>
      </c>
      <c r="L130" s="62"/>
    </row>
    <row r="131" spans="2:12" ht="26.25" customHeight="1">
      <c r="B131" s="180"/>
      <c r="C131" s="162"/>
      <c r="D131" s="162"/>
      <c r="E131" s="164"/>
      <c r="F131" s="169"/>
      <c r="G131" s="17" t="s">
        <v>9</v>
      </c>
      <c r="H131" s="104">
        <v>0</v>
      </c>
      <c r="I131" s="136"/>
      <c r="J131" s="85"/>
      <c r="K131" s="86"/>
    </row>
    <row r="132" spans="2:12" ht="31.5" customHeight="1">
      <c r="B132" s="180"/>
      <c r="C132" s="162"/>
      <c r="D132" s="162"/>
      <c r="E132" s="164"/>
      <c r="F132" s="169"/>
      <c r="G132" s="17" t="s">
        <v>10</v>
      </c>
      <c r="H132" s="104">
        <v>0</v>
      </c>
      <c r="I132" s="137"/>
      <c r="J132" s="85"/>
      <c r="K132" s="86"/>
    </row>
    <row r="133" spans="2:12" s="4" customFormat="1" ht="26.25" hidden="1" customHeight="1">
      <c r="B133" s="179" t="s">
        <v>166</v>
      </c>
      <c r="C133" s="161" t="s">
        <v>167</v>
      </c>
      <c r="D133" s="161"/>
      <c r="E133" s="163"/>
      <c r="F133" s="168"/>
      <c r="G133" s="21" t="s">
        <v>7</v>
      </c>
      <c r="H133" s="101">
        <f>H135+H136+H134</f>
        <v>0</v>
      </c>
      <c r="I133" s="135" t="s">
        <v>168</v>
      </c>
      <c r="J133" s="30"/>
      <c r="K133" s="31"/>
    </row>
    <row r="134" spans="2:12" s="4" customFormat="1" ht="30" hidden="1" customHeight="1">
      <c r="B134" s="180"/>
      <c r="C134" s="162"/>
      <c r="D134" s="162"/>
      <c r="E134" s="164"/>
      <c r="F134" s="169"/>
      <c r="G134" s="17" t="s">
        <v>8</v>
      </c>
      <c r="H134" s="101">
        <v>0</v>
      </c>
      <c r="I134" s="136"/>
      <c r="J134" s="83">
        <v>180</v>
      </c>
      <c r="K134" s="84">
        <f>J134-H135</f>
        <v>180</v>
      </c>
      <c r="L134" s="62"/>
    </row>
    <row r="135" spans="2:12" ht="26.25" hidden="1" customHeight="1">
      <c r="B135" s="180"/>
      <c r="C135" s="162"/>
      <c r="D135" s="162"/>
      <c r="E135" s="164"/>
      <c r="F135" s="169"/>
      <c r="G135" s="17" t="s">
        <v>9</v>
      </c>
      <c r="H135" s="104">
        <v>0</v>
      </c>
      <c r="I135" s="136"/>
      <c r="J135" s="85"/>
      <c r="K135" s="86"/>
    </row>
    <row r="136" spans="2:12" ht="33" hidden="1" customHeight="1">
      <c r="B136" s="180"/>
      <c r="C136" s="162"/>
      <c r="D136" s="162"/>
      <c r="E136" s="164"/>
      <c r="F136" s="169"/>
      <c r="G136" s="17" t="s">
        <v>10</v>
      </c>
      <c r="H136" s="104">
        <v>0</v>
      </c>
      <c r="I136" s="137"/>
      <c r="J136" s="85"/>
      <c r="K136" s="86"/>
    </row>
    <row r="137" spans="2:12" s="10" customFormat="1" ht="30" customHeight="1">
      <c r="B137" s="206" t="s">
        <v>28</v>
      </c>
      <c r="C137" s="191" t="s">
        <v>27</v>
      </c>
      <c r="D137" s="191"/>
      <c r="E137" s="210" t="s">
        <v>171</v>
      </c>
      <c r="F137" s="225">
        <v>46022</v>
      </c>
      <c r="G137" s="22" t="s">
        <v>7</v>
      </c>
      <c r="H137" s="107">
        <f>H138+H139+H140+H141</f>
        <v>31417.1</v>
      </c>
      <c r="I137" s="289"/>
      <c r="J137" s="75">
        <f>J139+J140+J138</f>
        <v>31417.1</v>
      </c>
      <c r="K137" s="68">
        <f>J137-H137</f>
        <v>0</v>
      </c>
    </row>
    <row r="138" spans="2:12" s="11" customFormat="1" ht="20.25" customHeight="1">
      <c r="B138" s="207"/>
      <c r="C138" s="192"/>
      <c r="D138" s="192"/>
      <c r="E138" s="211"/>
      <c r="F138" s="226"/>
      <c r="G138" s="23" t="s">
        <v>8</v>
      </c>
      <c r="H138" s="107">
        <v>0</v>
      </c>
      <c r="I138" s="223"/>
      <c r="J138" s="75"/>
      <c r="K138" s="66"/>
    </row>
    <row r="139" spans="2:12" s="11" customFormat="1" ht="30.75" customHeight="1">
      <c r="B139" s="207"/>
      <c r="C139" s="192"/>
      <c r="D139" s="192"/>
      <c r="E139" s="211"/>
      <c r="F139" s="226"/>
      <c r="G139" s="23" t="s">
        <v>9</v>
      </c>
      <c r="H139" s="107">
        <f>H143+H146+H149+H152+H155+H219</f>
        <v>2188.2999999999997</v>
      </c>
      <c r="I139" s="223"/>
      <c r="J139" s="75">
        <v>2188.3000000000002</v>
      </c>
      <c r="K139" s="68">
        <f>J139-H139</f>
        <v>0</v>
      </c>
    </row>
    <row r="140" spans="2:12" s="11" customFormat="1" ht="30" customHeight="1">
      <c r="B140" s="207"/>
      <c r="C140" s="192"/>
      <c r="D140" s="192"/>
      <c r="E140" s="211"/>
      <c r="F140" s="226"/>
      <c r="G140" s="23" t="s">
        <v>10</v>
      </c>
      <c r="H140" s="107">
        <f>H144+H147+H150+H153+H156</f>
        <v>29228.799999999999</v>
      </c>
      <c r="I140" s="223"/>
      <c r="J140" s="75">
        <v>29228.799999999999</v>
      </c>
      <c r="K140" s="68">
        <f>J140-H140</f>
        <v>0</v>
      </c>
    </row>
    <row r="141" spans="2:12" s="11" customFormat="1" ht="33" customHeight="1">
      <c r="B141" s="208"/>
      <c r="C141" s="193"/>
      <c r="D141" s="193"/>
      <c r="E141" s="212"/>
      <c r="F141" s="227"/>
      <c r="G141" s="23" t="s">
        <v>11</v>
      </c>
      <c r="H141" s="107">
        <v>0</v>
      </c>
      <c r="I141" s="224"/>
      <c r="J141" s="75"/>
      <c r="K141" s="66"/>
    </row>
    <row r="142" spans="2:12" s="4" customFormat="1" ht="30" customHeight="1">
      <c r="B142" s="179" t="s">
        <v>29</v>
      </c>
      <c r="C142" s="161" t="s">
        <v>15</v>
      </c>
      <c r="D142" s="161"/>
      <c r="E142" s="163">
        <v>45658</v>
      </c>
      <c r="F142" s="168">
        <v>46022</v>
      </c>
      <c r="G142" s="93" t="s">
        <v>7</v>
      </c>
      <c r="H142" s="108">
        <f>H143+H144</f>
        <v>25099.699999999997</v>
      </c>
      <c r="I142" s="161" t="s">
        <v>149</v>
      </c>
      <c r="J142" s="30"/>
      <c r="K142" s="31"/>
    </row>
    <row r="143" spans="2:12" ht="23.25" customHeight="1">
      <c r="B143" s="180"/>
      <c r="C143" s="162"/>
      <c r="D143" s="162"/>
      <c r="E143" s="164"/>
      <c r="F143" s="169"/>
      <c r="G143" s="5" t="s">
        <v>9</v>
      </c>
      <c r="H143" s="103">
        <v>2179.6</v>
      </c>
      <c r="I143" s="162"/>
    </row>
    <row r="144" spans="2:12" ht="20.25" customHeight="1">
      <c r="B144" s="180"/>
      <c r="C144" s="162"/>
      <c r="D144" s="162"/>
      <c r="E144" s="164"/>
      <c r="F144" s="169"/>
      <c r="G144" s="5" t="s">
        <v>10</v>
      </c>
      <c r="H144" s="103">
        <v>22920.1</v>
      </c>
      <c r="I144" s="178"/>
    </row>
    <row r="145" spans="2:11" s="4" customFormat="1" ht="32.25" customHeight="1">
      <c r="B145" s="179" t="s">
        <v>30</v>
      </c>
      <c r="C145" s="161" t="s">
        <v>65</v>
      </c>
      <c r="D145" s="161"/>
      <c r="E145" s="163">
        <v>45658</v>
      </c>
      <c r="F145" s="168">
        <v>46022</v>
      </c>
      <c r="G145" s="93" t="s">
        <v>7</v>
      </c>
      <c r="H145" s="108">
        <f>H146+H147</f>
        <v>836</v>
      </c>
      <c r="I145" s="161" t="s">
        <v>164</v>
      </c>
      <c r="J145" s="30"/>
      <c r="K145" s="31"/>
    </row>
    <row r="146" spans="2:11" ht="27.75" customHeight="1">
      <c r="B146" s="180"/>
      <c r="C146" s="162"/>
      <c r="D146" s="162"/>
      <c r="E146" s="164"/>
      <c r="F146" s="169"/>
      <c r="G146" s="5" t="s">
        <v>9</v>
      </c>
      <c r="H146" s="103">
        <v>0</v>
      </c>
      <c r="I146" s="162"/>
    </row>
    <row r="147" spans="2:11" ht="375" customHeight="1">
      <c r="B147" s="180"/>
      <c r="C147" s="162"/>
      <c r="D147" s="162"/>
      <c r="E147" s="164"/>
      <c r="F147" s="169"/>
      <c r="G147" s="5" t="s">
        <v>10</v>
      </c>
      <c r="H147" s="103">
        <v>836</v>
      </c>
      <c r="I147" s="178"/>
    </row>
    <row r="148" spans="2:11" s="4" customFormat="1" ht="33" customHeight="1">
      <c r="B148" s="179" t="s">
        <v>33</v>
      </c>
      <c r="C148" s="161" t="s">
        <v>31</v>
      </c>
      <c r="D148" s="161"/>
      <c r="E148" s="163">
        <v>45658</v>
      </c>
      <c r="F148" s="168">
        <v>46022</v>
      </c>
      <c r="G148" s="93" t="s">
        <v>7</v>
      </c>
      <c r="H148" s="108">
        <f>H149+H150</f>
        <v>151.72</v>
      </c>
      <c r="I148" s="161" t="s">
        <v>150</v>
      </c>
      <c r="J148" s="30"/>
      <c r="K148" s="31"/>
    </row>
    <row r="149" spans="2:11" ht="33" customHeight="1">
      <c r="B149" s="180"/>
      <c r="C149" s="162"/>
      <c r="D149" s="162"/>
      <c r="E149" s="164"/>
      <c r="F149" s="169"/>
      <c r="G149" s="5" t="s">
        <v>9</v>
      </c>
      <c r="H149" s="103">
        <v>0</v>
      </c>
      <c r="I149" s="162"/>
    </row>
    <row r="150" spans="2:11" ht="46.9" customHeight="1">
      <c r="B150" s="180"/>
      <c r="C150" s="162"/>
      <c r="D150" s="162"/>
      <c r="E150" s="164"/>
      <c r="F150" s="169"/>
      <c r="G150" s="5" t="s">
        <v>10</v>
      </c>
      <c r="H150" s="103">
        <v>151.72</v>
      </c>
      <c r="I150" s="178"/>
      <c r="J150" s="28">
        <v>4006</v>
      </c>
      <c r="K150" s="76" t="s">
        <v>158</v>
      </c>
    </row>
    <row r="151" spans="2:11" s="4" customFormat="1" ht="40.5" customHeight="1">
      <c r="B151" s="179" t="s">
        <v>32</v>
      </c>
      <c r="C151" s="161" t="s">
        <v>63</v>
      </c>
      <c r="D151" s="161"/>
      <c r="E151" s="163">
        <v>45658</v>
      </c>
      <c r="F151" s="168">
        <v>46022</v>
      </c>
      <c r="G151" s="93" t="s">
        <v>7</v>
      </c>
      <c r="H151" s="108">
        <f>H152+H153</f>
        <v>5.5</v>
      </c>
      <c r="I151" s="161" t="s">
        <v>66</v>
      </c>
      <c r="J151" s="30"/>
      <c r="K151" s="31"/>
    </row>
    <row r="152" spans="2:11" ht="27" customHeight="1">
      <c r="B152" s="180"/>
      <c r="C152" s="162"/>
      <c r="D152" s="162"/>
      <c r="E152" s="164"/>
      <c r="F152" s="169"/>
      <c r="G152" s="5" t="s">
        <v>9</v>
      </c>
      <c r="H152" s="103">
        <v>0</v>
      </c>
      <c r="I152" s="162"/>
    </row>
    <row r="153" spans="2:11" ht="33" customHeight="1">
      <c r="B153" s="180"/>
      <c r="C153" s="162"/>
      <c r="D153" s="162"/>
      <c r="E153" s="164"/>
      <c r="F153" s="169"/>
      <c r="G153" s="5" t="s">
        <v>10</v>
      </c>
      <c r="H153" s="103">
        <v>5.5</v>
      </c>
      <c r="I153" s="178"/>
    </row>
    <row r="154" spans="2:11" s="4" customFormat="1" ht="31.5" customHeight="1">
      <c r="B154" s="179" t="s">
        <v>34</v>
      </c>
      <c r="C154" s="161" t="s">
        <v>26</v>
      </c>
      <c r="D154" s="161"/>
      <c r="E154" s="163">
        <v>45658</v>
      </c>
      <c r="F154" s="168">
        <v>46022</v>
      </c>
      <c r="G154" s="93" t="s">
        <v>7</v>
      </c>
      <c r="H154" s="108">
        <f>H155+H156</f>
        <v>5324.1799999999994</v>
      </c>
      <c r="I154" s="161" t="s">
        <v>101</v>
      </c>
      <c r="J154" s="30"/>
      <c r="K154" s="31"/>
    </row>
    <row r="155" spans="2:11" ht="24.75" customHeight="1">
      <c r="B155" s="180"/>
      <c r="C155" s="162"/>
      <c r="D155" s="162"/>
      <c r="E155" s="164"/>
      <c r="F155" s="169"/>
      <c r="G155" s="5" t="s">
        <v>9</v>
      </c>
      <c r="H155" s="103">
        <v>8.6999999999999993</v>
      </c>
      <c r="I155" s="162"/>
    </row>
    <row r="156" spans="2:11" ht="15.75" customHeight="1">
      <c r="B156" s="180"/>
      <c r="C156" s="162"/>
      <c r="D156" s="162"/>
      <c r="E156" s="164"/>
      <c r="F156" s="169"/>
      <c r="G156" s="5" t="s">
        <v>10</v>
      </c>
      <c r="H156" s="103">
        <v>5315.48</v>
      </c>
      <c r="I156" s="178"/>
    </row>
    <row r="157" spans="2:11" s="10" customFormat="1" ht="30" customHeight="1">
      <c r="B157" s="206" t="s">
        <v>35</v>
      </c>
      <c r="C157" s="191" t="s">
        <v>67</v>
      </c>
      <c r="D157" s="191"/>
      <c r="E157" s="210" t="s">
        <v>171</v>
      </c>
      <c r="F157" s="225">
        <v>46022</v>
      </c>
      <c r="G157" s="22" t="s">
        <v>7</v>
      </c>
      <c r="H157" s="107">
        <f>H158+H159+H160+H161</f>
        <v>2328.6</v>
      </c>
      <c r="I157" s="222" t="s">
        <v>81</v>
      </c>
      <c r="J157" s="42">
        <f>J158+J159+J160</f>
        <v>2321.8000000000002</v>
      </c>
      <c r="K157" s="43">
        <f>H157-J157</f>
        <v>6.7999999999997272</v>
      </c>
    </row>
    <row r="158" spans="2:11" s="11" customFormat="1" ht="26.25" customHeight="1">
      <c r="B158" s="207"/>
      <c r="C158" s="192"/>
      <c r="D158" s="192"/>
      <c r="E158" s="211"/>
      <c r="F158" s="226"/>
      <c r="G158" s="23" t="s">
        <v>8</v>
      </c>
      <c r="H158" s="107">
        <v>0</v>
      </c>
      <c r="I158" s="223"/>
      <c r="J158" s="44"/>
      <c r="K158" s="45"/>
    </row>
    <row r="159" spans="2:11" s="11" customFormat="1" ht="27.75" customHeight="1">
      <c r="B159" s="207"/>
      <c r="C159" s="192"/>
      <c r="D159" s="192"/>
      <c r="E159" s="211"/>
      <c r="F159" s="226"/>
      <c r="G159" s="23" t="s">
        <v>9</v>
      </c>
      <c r="H159" s="107">
        <f>H164+H169</f>
        <v>1772.7</v>
      </c>
      <c r="I159" s="223"/>
      <c r="J159" s="44">
        <v>1765.9</v>
      </c>
      <c r="K159" s="45">
        <f>H159-J159</f>
        <v>6.7999999999999545</v>
      </c>
    </row>
    <row r="160" spans="2:11" s="11" customFormat="1" ht="30" customHeight="1">
      <c r="B160" s="207"/>
      <c r="C160" s="192"/>
      <c r="D160" s="192"/>
      <c r="E160" s="211"/>
      <c r="F160" s="226"/>
      <c r="G160" s="23" t="s">
        <v>10</v>
      </c>
      <c r="H160" s="107">
        <f>H165+H170</f>
        <v>555.9</v>
      </c>
      <c r="I160" s="223"/>
      <c r="J160" s="44">
        <v>555.9</v>
      </c>
      <c r="K160" s="45">
        <f>H160-J160</f>
        <v>0</v>
      </c>
    </row>
    <row r="161" spans="2:12" s="11" customFormat="1" ht="33" customHeight="1">
      <c r="B161" s="208"/>
      <c r="C161" s="193"/>
      <c r="D161" s="193"/>
      <c r="E161" s="212"/>
      <c r="F161" s="227"/>
      <c r="G161" s="23" t="s">
        <v>11</v>
      </c>
      <c r="H161" s="107">
        <v>0</v>
      </c>
      <c r="I161" s="224"/>
      <c r="J161" s="44"/>
      <c r="K161" s="45"/>
    </row>
    <row r="162" spans="2:12" s="4" customFormat="1" ht="25.5" customHeight="1">
      <c r="B162" s="179" t="s">
        <v>48</v>
      </c>
      <c r="C162" s="161" t="s">
        <v>49</v>
      </c>
      <c r="D162" s="161"/>
      <c r="E162" s="163">
        <v>45658</v>
      </c>
      <c r="F162" s="168">
        <v>46022</v>
      </c>
      <c r="G162" s="21" t="s">
        <v>7</v>
      </c>
      <c r="H162" s="98">
        <f>H163+H164+H165+H166</f>
        <v>1790.6000000000001</v>
      </c>
      <c r="I162" s="234" t="s">
        <v>184</v>
      </c>
      <c r="J162" s="30"/>
      <c r="K162" s="31"/>
    </row>
    <row r="163" spans="2:12" ht="21.75" customHeight="1">
      <c r="B163" s="180"/>
      <c r="C163" s="162"/>
      <c r="D163" s="162"/>
      <c r="E163" s="164"/>
      <c r="F163" s="169"/>
      <c r="G163" s="5" t="s">
        <v>8</v>
      </c>
      <c r="H163" s="98">
        <v>0</v>
      </c>
      <c r="I163" s="235"/>
      <c r="J163" s="290"/>
    </row>
    <row r="164" spans="2:12" ht="21" customHeight="1">
      <c r="B164" s="180"/>
      <c r="C164" s="162"/>
      <c r="D164" s="162"/>
      <c r="E164" s="164"/>
      <c r="F164" s="169"/>
      <c r="G164" s="5" t="s">
        <v>9</v>
      </c>
      <c r="H164" s="98">
        <v>1772.7</v>
      </c>
      <c r="I164" s="235"/>
      <c r="J164" s="291"/>
      <c r="K164" s="50"/>
      <c r="L164" s="29"/>
    </row>
    <row r="165" spans="2:12" ht="24.75" customHeight="1">
      <c r="B165" s="180"/>
      <c r="C165" s="162"/>
      <c r="D165" s="162"/>
      <c r="E165" s="164"/>
      <c r="F165" s="169"/>
      <c r="G165" s="5" t="s">
        <v>10</v>
      </c>
      <c r="H165" s="98">
        <v>17.899999999999999</v>
      </c>
      <c r="I165" s="235"/>
      <c r="J165" s="291"/>
      <c r="K165" s="50"/>
    </row>
    <row r="166" spans="2:12" ht="36" customHeight="1">
      <c r="B166" s="181"/>
      <c r="C166" s="178"/>
      <c r="D166" s="178"/>
      <c r="E166" s="213"/>
      <c r="F166" s="209"/>
      <c r="G166" s="5" t="s">
        <v>11</v>
      </c>
      <c r="H166" s="98">
        <v>0</v>
      </c>
      <c r="I166" s="236"/>
      <c r="J166" s="291"/>
    </row>
    <row r="167" spans="2:12" s="16" customFormat="1" ht="24" customHeight="1">
      <c r="B167" s="138" t="s">
        <v>50</v>
      </c>
      <c r="C167" s="140" t="s">
        <v>51</v>
      </c>
      <c r="D167" s="140"/>
      <c r="E167" s="163">
        <v>45658</v>
      </c>
      <c r="F167" s="168">
        <v>46022</v>
      </c>
      <c r="G167" s="15" t="s">
        <v>7</v>
      </c>
      <c r="H167" s="112">
        <f>H168+H169+H170+H171</f>
        <v>538</v>
      </c>
      <c r="I167" s="228" t="s">
        <v>192</v>
      </c>
      <c r="J167" s="291"/>
      <c r="K167" s="39"/>
    </row>
    <row r="168" spans="2:12" s="18" customFormat="1" ht="20.25" customHeight="1">
      <c r="B168" s="139"/>
      <c r="C168" s="141"/>
      <c r="D168" s="141"/>
      <c r="E168" s="164"/>
      <c r="F168" s="169"/>
      <c r="G168" s="17" t="s">
        <v>8</v>
      </c>
      <c r="H168" s="112">
        <v>0</v>
      </c>
      <c r="I168" s="229"/>
      <c r="J168" s="40"/>
      <c r="K168" s="41"/>
    </row>
    <row r="169" spans="2:12" s="18" customFormat="1" ht="18.75" customHeight="1">
      <c r="B169" s="139"/>
      <c r="C169" s="141"/>
      <c r="D169" s="141"/>
      <c r="E169" s="164"/>
      <c r="F169" s="169"/>
      <c r="G169" s="17" t="s">
        <v>9</v>
      </c>
      <c r="H169" s="112">
        <v>0</v>
      </c>
      <c r="I169" s="229"/>
      <c r="J169" s="40"/>
      <c r="K169" s="41"/>
    </row>
    <row r="170" spans="2:12" s="18" customFormat="1" ht="19.5" customHeight="1">
      <c r="B170" s="139"/>
      <c r="C170" s="141"/>
      <c r="D170" s="141"/>
      <c r="E170" s="164"/>
      <c r="F170" s="169"/>
      <c r="G170" s="17" t="s">
        <v>10</v>
      </c>
      <c r="H170" s="112">
        <v>538</v>
      </c>
      <c r="I170" s="229"/>
      <c r="J170" s="40"/>
      <c r="K170" s="41"/>
    </row>
    <row r="171" spans="2:12" s="18" customFormat="1" ht="33" customHeight="1">
      <c r="B171" s="237"/>
      <c r="C171" s="174"/>
      <c r="D171" s="174"/>
      <c r="E171" s="213"/>
      <c r="F171" s="209"/>
      <c r="G171" s="17" t="s">
        <v>11</v>
      </c>
      <c r="H171" s="112">
        <v>0</v>
      </c>
      <c r="I171" s="230"/>
      <c r="J171" s="40"/>
      <c r="K171" s="41"/>
    </row>
    <row r="172" spans="2:12" s="10" customFormat="1" ht="21" hidden="1" customHeight="1">
      <c r="B172" s="206" t="s">
        <v>102</v>
      </c>
      <c r="C172" s="191" t="s">
        <v>142</v>
      </c>
      <c r="D172" s="191"/>
      <c r="E172" s="163" t="s">
        <v>144</v>
      </c>
      <c r="F172" s="168">
        <v>45657</v>
      </c>
      <c r="G172" s="22" t="s">
        <v>7</v>
      </c>
      <c r="H172" s="107">
        <f>H173+H174+H175+H176</f>
        <v>0</v>
      </c>
      <c r="I172" s="173" t="s">
        <v>141</v>
      </c>
      <c r="J172" s="42">
        <f>J173+J174+J175</f>
        <v>0</v>
      </c>
      <c r="K172" s="43">
        <f>H172-J172</f>
        <v>0</v>
      </c>
    </row>
    <row r="173" spans="2:12" s="11" customFormat="1" ht="21" hidden="1" customHeight="1">
      <c r="B173" s="207"/>
      <c r="C173" s="192"/>
      <c r="D173" s="192"/>
      <c r="E173" s="164"/>
      <c r="F173" s="169"/>
      <c r="G173" s="23" t="s">
        <v>8</v>
      </c>
      <c r="H173" s="107">
        <v>0</v>
      </c>
      <c r="I173" s="166"/>
      <c r="J173" s="44"/>
      <c r="K173" s="45"/>
    </row>
    <row r="174" spans="2:12" s="11" customFormat="1" ht="21" hidden="1" customHeight="1">
      <c r="B174" s="207"/>
      <c r="C174" s="192"/>
      <c r="D174" s="192"/>
      <c r="E174" s="164"/>
      <c r="F174" s="169"/>
      <c r="G174" s="23" t="s">
        <v>9</v>
      </c>
      <c r="H174" s="107">
        <v>0</v>
      </c>
      <c r="I174" s="166"/>
      <c r="J174" s="44"/>
      <c r="K174" s="45">
        <f>H174-J174</f>
        <v>0</v>
      </c>
    </row>
    <row r="175" spans="2:12" s="11" customFormat="1" ht="21" hidden="1" customHeight="1">
      <c r="B175" s="207"/>
      <c r="C175" s="192"/>
      <c r="D175" s="192"/>
      <c r="E175" s="164"/>
      <c r="F175" s="169"/>
      <c r="G175" s="23" t="s">
        <v>10</v>
      </c>
      <c r="H175" s="107">
        <v>0</v>
      </c>
      <c r="I175" s="166"/>
      <c r="J175" s="44"/>
      <c r="K175" s="45">
        <f>H175-J175</f>
        <v>0</v>
      </c>
    </row>
    <row r="176" spans="2:12" s="11" customFormat="1" ht="130.5" hidden="1" customHeight="1">
      <c r="B176" s="208"/>
      <c r="C176" s="193"/>
      <c r="D176" s="193"/>
      <c r="E176" s="213"/>
      <c r="F176" s="209"/>
      <c r="G176" s="23" t="s">
        <v>11</v>
      </c>
      <c r="H176" s="107">
        <v>0</v>
      </c>
      <c r="I176" s="167"/>
      <c r="J176" s="44"/>
      <c r="K176" s="45"/>
    </row>
    <row r="177" spans="2:11" s="10" customFormat="1" ht="21" hidden="1" customHeight="1">
      <c r="B177" s="206" t="s">
        <v>102</v>
      </c>
      <c r="C177" s="191" t="s">
        <v>103</v>
      </c>
      <c r="D177" s="191"/>
      <c r="E177" s="163" t="s">
        <v>124</v>
      </c>
      <c r="F177" s="168">
        <v>45291</v>
      </c>
      <c r="G177" s="22" t="s">
        <v>7</v>
      </c>
      <c r="H177" s="107">
        <f>H178+H179+H180+H181</f>
        <v>0</v>
      </c>
      <c r="I177" s="222" t="s">
        <v>120</v>
      </c>
      <c r="J177" s="42">
        <f>J178+J179+J180</f>
        <v>0</v>
      </c>
      <c r="K177" s="43">
        <f>H177-J177</f>
        <v>0</v>
      </c>
    </row>
    <row r="178" spans="2:11" s="11" customFormat="1" ht="21" hidden="1" customHeight="1">
      <c r="B178" s="207"/>
      <c r="C178" s="192"/>
      <c r="D178" s="192"/>
      <c r="E178" s="164"/>
      <c r="F178" s="169"/>
      <c r="G178" s="23" t="s">
        <v>8</v>
      </c>
      <c r="H178" s="107">
        <v>0</v>
      </c>
      <c r="I178" s="223"/>
      <c r="J178" s="44"/>
      <c r="K178" s="45"/>
    </row>
    <row r="179" spans="2:11" s="11" customFormat="1" ht="21" hidden="1" customHeight="1">
      <c r="B179" s="207"/>
      <c r="C179" s="192"/>
      <c r="D179" s="192"/>
      <c r="E179" s="164"/>
      <c r="F179" s="169"/>
      <c r="G179" s="23" t="s">
        <v>9</v>
      </c>
      <c r="H179" s="107"/>
      <c r="I179" s="223"/>
      <c r="J179" s="44"/>
      <c r="K179" s="45">
        <f>H179-J179</f>
        <v>0</v>
      </c>
    </row>
    <row r="180" spans="2:11" s="11" customFormat="1" ht="21" hidden="1" customHeight="1">
      <c r="B180" s="207"/>
      <c r="C180" s="192"/>
      <c r="D180" s="192"/>
      <c r="E180" s="164"/>
      <c r="F180" s="169"/>
      <c r="G180" s="23" t="s">
        <v>10</v>
      </c>
      <c r="H180" s="107"/>
      <c r="I180" s="223"/>
      <c r="J180" s="44"/>
      <c r="K180" s="45">
        <f>H180-J180</f>
        <v>0</v>
      </c>
    </row>
    <row r="181" spans="2:11" s="11" customFormat="1" ht="30" hidden="1" customHeight="1">
      <c r="B181" s="208"/>
      <c r="C181" s="193"/>
      <c r="D181" s="193"/>
      <c r="E181" s="213"/>
      <c r="F181" s="209"/>
      <c r="G181" s="23" t="s">
        <v>11</v>
      </c>
      <c r="H181" s="107">
        <v>0</v>
      </c>
      <c r="I181" s="224"/>
      <c r="J181" s="44"/>
      <c r="K181" s="45"/>
    </row>
    <row r="182" spans="2:11" s="10" customFormat="1" ht="21" hidden="1" customHeight="1">
      <c r="B182" s="206" t="s">
        <v>108</v>
      </c>
      <c r="C182" s="191" t="s">
        <v>107</v>
      </c>
      <c r="D182" s="191"/>
      <c r="E182" s="163" t="s">
        <v>124</v>
      </c>
      <c r="F182" s="168">
        <v>45291</v>
      </c>
      <c r="G182" s="22" t="s">
        <v>7</v>
      </c>
      <c r="H182" s="107">
        <f>H183+H184+H185+H186</f>
        <v>0</v>
      </c>
      <c r="I182" s="222" t="s">
        <v>121</v>
      </c>
      <c r="J182" s="42"/>
      <c r="K182" s="43"/>
    </row>
    <row r="183" spans="2:11" s="11" customFormat="1" ht="21" hidden="1" customHeight="1">
      <c r="B183" s="207"/>
      <c r="C183" s="192"/>
      <c r="D183" s="192"/>
      <c r="E183" s="164"/>
      <c r="F183" s="169"/>
      <c r="G183" s="23" t="s">
        <v>8</v>
      </c>
      <c r="H183" s="107"/>
      <c r="I183" s="223"/>
      <c r="J183" s="44"/>
      <c r="K183" s="45"/>
    </row>
    <row r="184" spans="2:11" s="11" customFormat="1" ht="21" hidden="1" customHeight="1">
      <c r="B184" s="207"/>
      <c r="C184" s="192"/>
      <c r="D184" s="192"/>
      <c r="E184" s="164"/>
      <c r="F184" s="169"/>
      <c r="G184" s="23" t="s">
        <v>9</v>
      </c>
      <c r="H184" s="107"/>
      <c r="I184" s="223"/>
      <c r="J184" s="44"/>
      <c r="K184" s="45"/>
    </row>
    <row r="185" spans="2:11" s="11" customFormat="1" ht="21" hidden="1" customHeight="1">
      <c r="B185" s="207"/>
      <c r="C185" s="192"/>
      <c r="D185" s="192"/>
      <c r="E185" s="164"/>
      <c r="F185" s="169"/>
      <c r="G185" s="23" t="s">
        <v>10</v>
      </c>
      <c r="H185" s="107"/>
      <c r="I185" s="223"/>
      <c r="J185" s="44"/>
      <c r="K185" s="45"/>
    </row>
    <row r="186" spans="2:11" s="11" customFormat="1" ht="30" hidden="1" customHeight="1">
      <c r="B186" s="208"/>
      <c r="C186" s="193"/>
      <c r="D186" s="193"/>
      <c r="E186" s="213"/>
      <c r="F186" s="209"/>
      <c r="G186" s="23" t="s">
        <v>11</v>
      </c>
      <c r="H186" s="107">
        <v>0</v>
      </c>
      <c r="I186" s="224"/>
      <c r="J186" s="44"/>
      <c r="K186" s="45"/>
    </row>
    <row r="187" spans="2:11" s="25" customFormat="1" ht="31.15" hidden="1" customHeight="1">
      <c r="B187" s="194" t="s">
        <v>118</v>
      </c>
      <c r="C187" s="185" t="s">
        <v>122</v>
      </c>
      <c r="D187" s="188"/>
      <c r="E187" s="142" t="s">
        <v>104</v>
      </c>
      <c r="F187" s="144">
        <v>44926</v>
      </c>
      <c r="G187" s="24" t="s">
        <v>7</v>
      </c>
      <c r="H187" s="109">
        <f>H188+H189+H190+H191</f>
        <v>0</v>
      </c>
      <c r="I187" s="219" t="s">
        <v>117</v>
      </c>
      <c r="J187" s="46"/>
      <c r="K187" s="47"/>
    </row>
    <row r="188" spans="2:11" s="27" customFormat="1" ht="31.15" hidden="1" customHeight="1">
      <c r="B188" s="195"/>
      <c r="C188" s="186"/>
      <c r="D188" s="189"/>
      <c r="E188" s="143"/>
      <c r="F188" s="145"/>
      <c r="G188" s="26" t="s">
        <v>8</v>
      </c>
      <c r="H188" s="109"/>
      <c r="I188" s="220"/>
      <c r="J188" s="48"/>
      <c r="K188" s="49"/>
    </row>
    <row r="189" spans="2:11" s="27" customFormat="1" ht="31.15" hidden="1" customHeight="1">
      <c r="B189" s="195"/>
      <c r="C189" s="186"/>
      <c r="D189" s="189"/>
      <c r="E189" s="143"/>
      <c r="F189" s="145"/>
      <c r="G189" s="26" t="s">
        <v>9</v>
      </c>
      <c r="H189" s="109"/>
      <c r="I189" s="220"/>
      <c r="J189" s="48"/>
      <c r="K189" s="49"/>
    </row>
    <row r="190" spans="2:11" s="27" customFormat="1" ht="31.15" hidden="1" customHeight="1">
      <c r="B190" s="195"/>
      <c r="C190" s="186"/>
      <c r="D190" s="189"/>
      <c r="E190" s="143"/>
      <c r="F190" s="145"/>
      <c r="G190" s="26" t="s">
        <v>10</v>
      </c>
      <c r="H190" s="109"/>
      <c r="I190" s="220"/>
      <c r="J190" s="48"/>
      <c r="K190" s="49"/>
    </row>
    <row r="191" spans="2:11" s="27" customFormat="1" ht="31.15" hidden="1" customHeight="1">
      <c r="B191" s="196"/>
      <c r="C191" s="187"/>
      <c r="D191" s="190"/>
      <c r="E191" s="217"/>
      <c r="F191" s="218"/>
      <c r="G191" s="26" t="s">
        <v>11</v>
      </c>
      <c r="H191" s="109">
        <v>0</v>
      </c>
      <c r="I191" s="221"/>
      <c r="J191" s="48"/>
      <c r="K191" s="49"/>
    </row>
    <row r="192" spans="2:11" s="56" customFormat="1" ht="30" customHeight="1">
      <c r="B192" s="175" t="s">
        <v>36</v>
      </c>
      <c r="C192" s="182" t="s">
        <v>127</v>
      </c>
      <c r="D192" s="263" t="s">
        <v>79</v>
      </c>
      <c r="E192" s="170" t="s">
        <v>171</v>
      </c>
      <c r="F192" s="260">
        <v>46022</v>
      </c>
      <c r="G192" s="77" t="s">
        <v>7</v>
      </c>
      <c r="H192" s="126">
        <f>H193+H194+H195+H196</f>
        <v>24873.4</v>
      </c>
      <c r="I192" s="200"/>
      <c r="J192" s="69">
        <f>J193+J194</f>
        <v>30838.6</v>
      </c>
      <c r="K192" s="70">
        <f>H192-J192</f>
        <v>-5965.1999999999971</v>
      </c>
    </row>
    <row r="193" spans="2:11" s="57" customFormat="1" ht="30.75" customHeight="1">
      <c r="B193" s="176"/>
      <c r="C193" s="183"/>
      <c r="D193" s="264"/>
      <c r="E193" s="171"/>
      <c r="F193" s="261"/>
      <c r="G193" s="78" t="s">
        <v>8</v>
      </c>
      <c r="H193" s="126">
        <f>H198+H208</f>
        <v>8736</v>
      </c>
      <c r="I193" s="201"/>
      <c r="J193" s="79">
        <v>8736</v>
      </c>
      <c r="K193" s="70">
        <f t="shared" ref="K193:K194" si="6">H193-J193</f>
        <v>0</v>
      </c>
    </row>
    <row r="194" spans="2:11" s="57" customFormat="1" ht="30" customHeight="1">
      <c r="B194" s="176"/>
      <c r="C194" s="183"/>
      <c r="D194" s="264"/>
      <c r="E194" s="171"/>
      <c r="F194" s="261"/>
      <c r="G194" s="78" t="s">
        <v>9</v>
      </c>
      <c r="H194" s="126">
        <f>H199+H209</f>
        <v>16137.4</v>
      </c>
      <c r="I194" s="201"/>
      <c r="J194" s="79">
        <v>22102.6</v>
      </c>
      <c r="K194" s="70">
        <f t="shared" si="6"/>
        <v>-5965.1999999999989</v>
      </c>
    </row>
    <row r="195" spans="2:11" s="57" customFormat="1" ht="27.75" customHeight="1">
      <c r="B195" s="176"/>
      <c r="C195" s="183"/>
      <c r="D195" s="264"/>
      <c r="E195" s="171"/>
      <c r="F195" s="261"/>
      <c r="G195" s="78" t="s">
        <v>10</v>
      </c>
      <c r="H195" s="126">
        <f>H200+H210</f>
        <v>0</v>
      </c>
      <c r="I195" s="201"/>
      <c r="J195" s="58"/>
      <c r="K195" s="59"/>
    </row>
    <row r="196" spans="2:11" s="57" customFormat="1" ht="36" customHeight="1">
      <c r="B196" s="177"/>
      <c r="C196" s="184"/>
      <c r="D196" s="265"/>
      <c r="E196" s="172"/>
      <c r="F196" s="262"/>
      <c r="G196" s="78" t="s">
        <v>11</v>
      </c>
      <c r="H196" s="126">
        <f>H201+H211</f>
        <v>0</v>
      </c>
      <c r="I196" s="202"/>
      <c r="J196" s="58"/>
      <c r="K196" s="59"/>
    </row>
    <row r="197" spans="2:11" s="13" customFormat="1" ht="37.5" customHeight="1">
      <c r="B197" s="155" t="s">
        <v>37</v>
      </c>
      <c r="C197" s="203" t="s">
        <v>156</v>
      </c>
      <c r="D197" s="203" t="s">
        <v>79</v>
      </c>
      <c r="E197" s="210">
        <v>45658</v>
      </c>
      <c r="F197" s="225">
        <v>46022</v>
      </c>
      <c r="G197" s="73" t="s">
        <v>7</v>
      </c>
      <c r="H197" s="100">
        <f>H198+H199+H200+H201</f>
        <v>15364.4</v>
      </c>
      <c r="I197" s="173" t="s">
        <v>185</v>
      </c>
      <c r="J197" s="51"/>
      <c r="K197" s="34"/>
    </row>
    <row r="198" spans="2:11" s="14" customFormat="1" ht="42.75" customHeight="1">
      <c r="B198" s="156"/>
      <c r="C198" s="204"/>
      <c r="D198" s="204"/>
      <c r="E198" s="211"/>
      <c r="F198" s="226"/>
      <c r="G198" s="74" t="s">
        <v>8</v>
      </c>
      <c r="H198" s="100">
        <f>H203</f>
        <v>8736</v>
      </c>
      <c r="I198" s="166"/>
      <c r="J198" s="35"/>
      <c r="K198" s="36"/>
    </row>
    <row r="199" spans="2:11" s="14" customFormat="1" ht="36" customHeight="1">
      <c r="B199" s="156"/>
      <c r="C199" s="204"/>
      <c r="D199" s="204"/>
      <c r="E199" s="211"/>
      <c r="F199" s="226"/>
      <c r="G199" s="74" t="s">
        <v>9</v>
      </c>
      <c r="H199" s="100">
        <f>H204</f>
        <v>6628.4</v>
      </c>
      <c r="I199" s="166"/>
      <c r="J199" s="35"/>
      <c r="K199" s="36"/>
    </row>
    <row r="200" spans="2:11" s="14" customFormat="1" ht="31.5" customHeight="1">
      <c r="B200" s="156"/>
      <c r="C200" s="204"/>
      <c r="D200" s="204"/>
      <c r="E200" s="211"/>
      <c r="F200" s="226"/>
      <c r="G200" s="74" t="s">
        <v>10</v>
      </c>
      <c r="H200" s="100">
        <f>H205</f>
        <v>0</v>
      </c>
      <c r="I200" s="166"/>
      <c r="J200" s="35"/>
      <c r="K200" s="36"/>
    </row>
    <row r="201" spans="2:11" s="14" customFormat="1" ht="36.75" customHeight="1">
      <c r="B201" s="157"/>
      <c r="C201" s="205"/>
      <c r="D201" s="205"/>
      <c r="E201" s="212"/>
      <c r="F201" s="227"/>
      <c r="G201" s="74" t="s">
        <v>11</v>
      </c>
      <c r="H201" s="100">
        <v>0</v>
      </c>
      <c r="I201" s="167"/>
      <c r="J201" s="35"/>
      <c r="K201" s="36"/>
    </row>
    <row r="202" spans="2:11" ht="46.5" customHeight="1">
      <c r="B202" s="179" t="s">
        <v>75</v>
      </c>
      <c r="C202" s="161" t="s">
        <v>93</v>
      </c>
      <c r="D202" s="161"/>
      <c r="E202" s="163">
        <v>45658</v>
      </c>
      <c r="F202" s="168">
        <v>46022</v>
      </c>
      <c r="G202" s="21" t="s">
        <v>7</v>
      </c>
      <c r="H202" s="98">
        <f>H203+H204+H205+H206</f>
        <v>15364.4</v>
      </c>
      <c r="I202" s="140" t="s">
        <v>186</v>
      </c>
    </row>
    <row r="203" spans="2:11" ht="46.5" customHeight="1">
      <c r="B203" s="180"/>
      <c r="C203" s="162"/>
      <c r="D203" s="162"/>
      <c r="E203" s="164"/>
      <c r="F203" s="169"/>
      <c r="G203" s="5" t="s">
        <v>8</v>
      </c>
      <c r="H203" s="98">
        <v>8736</v>
      </c>
      <c r="I203" s="141"/>
    </row>
    <row r="204" spans="2:11" ht="36.75" customHeight="1">
      <c r="B204" s="180"/>
      <c r="C204" s="162"/>
      <c r="D204" s="162"/>
      <c r="E204" s="164"/>
      <c r="F204" s="169"/>
      <c r="G204" s="5" t="s">
        <v>9</v>
      </c>
      <c r="H204" s="98">
        <v>6628.4</v>
      </c>
      <c r="I204" s="141"/>
    </row>
    <row r="205" spans="2:11" ht="44.25" customHeight="1">
      <c r="B205" s="71"/>
      <c r="C205" s="162"/>
      <c r="D205" s="95"/>
      <c r="E205" s="133"/>
      <c r="F205" s="128"/>
      <c r="G205" s="5" t="s">
        <v>10</v>
      </c>
      <c r="H205" s="98">
        <v>0</v>
      </c>
      <c r="I205" s="141"/>
    </row>
    <row r="206" spans="2:11" ht="45" customHeight="1">
      <c r="B206" s="71"/>
      <c r="C206" s="178"/>
      <c r="D206" s="95"/>
      <c r="E206" s="133"/>
      <c r="F206" s="128"/>
      <c r="G206" s="5" t="s">
        <v>11</v>
      </c>
      <c r="H206" s="98">
        <v>0</v>
      </c>
      <c r="I206" s="174"/>
    </row>
    <row r="207" spans="2:11" s="13" customFormat="1" ht="31.15" customHeight="1">
      <c r="B207" s="155" t="s">
        <v>68</v>
      </c>
      <c r="C207" s="203" t="s">
        <v>157</v>
      </c>
      <c r="D207" s="203" t="s">
        <v>79</v>
      </c>
      <c r="E207" s="210">
        <v>45658</v>
      </c>
      <c r="F207" s="225">
        <v>46022</v>
      </c>
      <c r="G207" s="73" t="s">
        <v>7</v>
      </c>
      <c r="H207" s="100">
        <f>H208+H209+H210+H211</f>
        <v>9509</v>
      </c>
      <c r="I207" s="173" t="s">
        <v>69</v>
      </c>
      <c r="J207" s="51"/>
      <c r="K207" s="34"/>
    </row>
    <row r="208" spans="2:11" s="14" customFormat="1" ht="31.15" customHeight="1">
      <c r="B208" s="156"/>
      <c r="C208" s="204"/>
      <c r="D208" s="204"/>
      <c r="E208" s="211"/>
      <c r="F208" s="226"/>
      <c r="G208" s="74" t="s">
        <v>8</v>
      </c>
      <c r="H208" s="100">
        <v>0</v>
      </c>
      <c r="I208" s="166"/>
      <c r="J208" s="35"/>
      <c r="K208" s="36"/>
    </row>
    <row r="209" spans="2:11" s="14" customFormat="1" ht="31.15" customHeight="1">
      <c r="B209" s="156"/>
      <c r="C209" s="204"/>
      <c r="D209" s="204"/>
      <c r="E209" s="211"/>
      <c r="F209" s="226"/>
      <c r="G209" s="74" t="s">
        <v>9</v>
      </c>
      <c r="H209" s="110">
        <f>H214</f>
        <v>9509</v>
      </c>
      <c r="I209" s="166"/>
      <c r="J209" s="35"/>
      <c r="K209" s="36"/>
    </row>
    <row r="210" spans="2:11" s="14" customFormat="1" ht="31.15" customHeight="1">
      <c r="B210" s="156"/>
      <c r="C210" s="204"/>
      <c r="D210" s="204"/>
      <c r="E210" s="211"/>
      <c r="F210" s="226"/>
      <c r="G210" s="74" t="s">
        <v>10</v>
      </c>
      <c r="H210" s="100">
        <v>0</v>
      </c>
      <c r="I210" s="166"/>
      <c r="J210" s="35"/>
      <c r="K210" s="36"/>
    </row>
    <row r="211" spans="2:11" s="14" customFormat="1" ht="31.15" customHeight="1">
      <c r="B211" s="157"/>
      <c r="C211" s="205"/>
      <c r="D211" s="205"/>
      <c r="E211" s="212"/>
      <c r="F211" s="227"/>
      <c r="G211" s="74" t="s">
        <v>11</v>
      </c>
      <c r="H211" s="100">
        <v>0</v>
      </c>
      <c r="I211" s="167"/>
      <c r="J211" s="35"/>
      <c r="K211" s="36"/>
    </row>
    <row r="212" spans="2:11" s="4" customFormat="1" ht="33" customHeight="1">
      <c r="B212" s="179" t="s">
        <v>54</v>
      </c>
      <c r="C212" s="161" t="s">
        <v>183</v>
      </c>
      <c r="D212" s="161" t="s">
        <v>79</v>
      </c>
      <c r="E212" s="163">
        <v>45658</v>
      </c>
      <c r="F212" s="168">
        <v>46022</v>
      </c>
      <c r="G212" s="21" t="s">
        <v>7</v>
      </c>
      <c r="H212" s="98">
        <f>H213+H214+H215+H216</f>
        <v>9509</v>
      </c>
      <c r="I212" s="197" t="s">
        <v>187</v>
      </c>
      <c r="J212" s="30"/>
      <c r="K212" s="31"/>
    </row>
    <row r="213" spans="2:11" ht="32.25" customHeight="1">
      <c r="B213" s="180"/>
      <c r="C213" s="162"/>
      <c r="D213" s="162"/>
      <c r="E213" s="164"/>
      <c r="F213" s="169"/>
      <c r="G213" s="5" t="s">
        <v>8</v>
      </c>
      <c r="H213" s="98">
        <v>0</v>
      </c>
      <c r="I213" s="198"/>
    </row>
    <row r="214" spans="2:11" ht="33" customHeight="1">
      <c r="B214" s="180"/>
      <c r="C214" s="162"/>
      <c r="D214" s="162"/>
      <c r="E214" s="164"/>
      <c r="F214" s="169"/>
      <c r="G214" s="5" t="s">
        <v>9</v>
      </c>
      <c r="H214" s="98">
        <v>9509</v>
      </c>
      <c r="I214" s="198"/>
    </row>
    <row r="215" spans="2:11" ht="30.75" customHeight="1">
      <c r="B215" s="180"/>
      <c r="C215" s="162"/>
      <c r="D215" s="162"/>
      <c r="E215" s="164"/>
      <c r="F215" s="169"/>
      <c r="G215" s="5" t="s">
        <v>10</v>
      </c>
      <c r="H215" s="98">
        <v>0</v>
      </c>
      <c r="I215" s="198"/>
    </row>
    <row r="216" spans="2:11" ht="30" customHeight="1">
      <c r="B216" s="181"/>
      <c r="C216" s="178"/>
      <c r="D216" s="178"/>
      <c r="E216" s="213"/>
      <c r="F216" s="209"/>
      <c r="G216" s="5" t="s">
        <v>11</v>
      </c>
      <c r="H216" s="98">
        <v>0</v>
      </c>
      <c r="I216" s="199"/>
    </row>
    <row r="217" spans="2:11" s="7" customFormat="1" ht="31.5" customHeight="1">
      <c r="B217" s="175" t="s">
        <v>38</v>
      </c>
      <c r="C217" s="182" t="s">
        <v>80</v>
      </c>
      <c r="D217" s="182"/>
      <c r="E217" s="170" t="s">
        <v>171</v>
      </c>
      <c r="F217" s="260">
        <v>46022</v>
      </c>
      <c r="G217" s="77" t="s">
        <v>7</v>
      </c>
      <c r="H217" s="111">
        <f>H218+H219+H220+H221</f>
        <v>1003.4</v>
      </c>
      <c r="I217" s="182" t="s">
        <v>86</v>
      </c>
      <c r="J217" s="32"/>
      <c r="K217" s="20"/>
    </row>
    <row r="218" spans="2:11" s="7" customFormat="1" ht="31.5" customHeight="1">
      <c r="B218" s="176"/>
      <c r="C218" s="183"/>
      <c r="D218" s="183"/>
      <c r="E218" s="171"/>
      <c r="F218" s="261"/>
      <c r="G218" s="77" t="s">
        <v>8</v>
      </c>
      <c r="H218" s="111">
        <f>H223+H228</f>
        <v>0</v>
      </c>
      <c r="I218" s="183"/>
      <c r="J218" s="32"/>
      <c r="K218" s="20"/>
    </row>
    <row r="219" spans="2:11" s="9" customFormat="1" ht="24.75" customHeight="1">
      <c r="B219" s="176"/>
      <c r="C219" s="183"/>
      <c r="D219" s="183"/>
      <c r="E219" s="171"/>
      <c r="F219" s="261"/>
      <c r="G219" s="78" t="s">
        <v>9</v>
      </c>
      <c r="H219" s="111">
        <f t="shared" ref="H219:H220" si="7">H224+H229</f>
        <v>0</v>
      </c>
      <c r="I219" s="183"/>
      <c r="J219" s="33"/>
      <c r="K219" s="19"/>
    </row>
    <row r="220" spans="2:11" s="9" customFormat="1" ht="27.75" customHeight="1">
      <c r="B220" s="176"/>
      <c r="C220" s="183"/>
      <c r="D220" s="183"/>
      <c r="E220" s="171"/>
      <c r="F220" s="261"/>
      <c r="G220" s="78" t="s">
        <v>10</v>
      </c>
      <c r="H220" s="111">
        <f t="shared" si="7"/>
        <v>1003.4</v>
      </c>
      <c r="I220" s="183"/>
      <c r="J220" s="33"/>
      <c r="K220" s="19"/>
    </row>
    <row r="221" spans="2:11" s="9" customFormat="1" ht="31.5">
      <c r="B221" s="177"/>
      <c r="C221" s="184"/>
      <c r="D221" s="184"/>
      <c r="E221" s="172"/>
      <c r="F221" s="262"/>
      <c r="G221" s="77" t="s">
        <v>11</v>
      </c>
      <c r="H221" s="111">
        <f>H226+H231</f>
        <v>0</v>
      </c>
      <c r="I221" s="184"/>
      <c r="J221" s="33"/>
      <c r="K221" s="19"/>
    </row>
    <row r="222" spans="2:11" s="4" customFormat="1" ht="20.25" hidden="1" customHeight="1">
      <c r="B222" s="179" t="s">
        <v>52</v>
      </c>
      <c r="C222" s="254" t="s">
        <v>87</v>
      </c>
      <c r="D222" s="161"/>
      <c r="E222" s="163" t="s">
        <v>124</v>
      </c>
      <c r="F222" s="168">
        <v>45291</v>
      </c>
      <c r="G222" s="21" t="s">
        <v>7</v>
      </c>
      <c r="H222" s="98">
        <f>H223+H224+H225+H226</f>
        <v>0</v>
      </c>
      <c r="I222" s="214" t="s">
        <v>135</v>
      </c>
      <c r="J222" s="30"/>
      <c r="K222" s="31"/>
    </row>
    <row r="223" spans="2:11" ht="21" hidden="1" customHeight="1">
      <c r="B223" s="180"/>
      <c r="C223" s="255"/>
      <c r="D223" s="162"/>
      <c r="E223" s="164"/>
      <c r="F223" s="169"/>
      <c r="G223" s="5" t="s">
        <v>8</v>
      </c>
      <c r="H223" s="98">
        <v>0</v>
      </c>
      <c r="I223" s="215"/>
    </row>
    <row r="224" spans="2:11" ht="26.25" hidden="1" customHeight="1">
      <c r="B224" s="180"/>
      <c r="C224" s="255"/>
      <c r="D224" s="162"/>
      <c r="E224" s="164"/>
      <c r="F224" s="169"/>
      <c r="G224" s="5" t="s">
        <v>9</v>
      </c>
      <c r="H224" s="98">
        <v>0</v>
      </c>
      <c r="I224" s="215"/>
    </row>
    <row r="225" spans="2:11" ht="26.25" hidden="1" customHeight="1">
      <c r="B225" s="180"/>
      <c r="C225" s="255"/>
      <c r="D225" s="162"/>
      <c r="E225" s="164"/>
      <c r="F225" s="169"/>
      <c r="G225" s="5" t="s">
        <v>10</v>
      </c>
      <c r="H225" s="98">
        <v>0</v>
      </c>
      <c r="I225" s="215"/>
    </row>
    <row r="226" spans="2:11" ht="38.25" hidden="1" customHeight="1">
      <c r="B226" s="181"/>
      <c r="C226" s="256"/>
      <c r="D226" s="178"/>
      <c r="E226" s="213"/>
      <c r="F226" s="209"/>
      <c r="G226" s="5" t="s">
        <v>11</v>
      </c>
      <c r="H226" s="98">
        <v>0</v>
      </c>
      <c r="I226" s="216"/>
    </row>
    <row r="227" spans="2:11" s="4" customFormat="1" ht="28.5" customHeight="1">
      <c r="B227" s="179" t="s">
        <v>52</v>
      </c>
      <c r="C227" s="254" t="s">
        <v>88</v>
      </c>
      <c r="D227" s="161"/>
      <c r="E227" s="163">
        <v>45658</v>
      </c>
      <c r="F227" s="168">
        <v>46022</v>
      </c>
      <c r="G227" s="21" t="s">
        <v>7</v>
      </c>
      <c r="H227" s="98">
        <f>H228+H229+H230+H231</f>
        <v>1003.4</v>
      </c>
      <c r="I227" s="234" t="s">
        <v>174</v>
      </c>
      <c r="J227" s="30"/>
      <c r="K227" s="31"/>
    </row>
    <row r="228" spans="2:11" ht="27" customHeight="1">
      <c r="B228" s="180"/>
      <c r="C228" s="255"/>
      <c r="D228" s="162"/>
      <c r="E228" s="164"/>
      <c r="F228" s="169"/>
      <c r="G228" s="5" t="s">
        <v>8</v>
      </c>
      <c r="H228" s="98">
        <v>0</v>
      </c>
      <c r="I228" s="235"/>
    </row>
    <row r="229" spans="2:11" ht="23.25" customHeight="1">
      <c r="B229" s="180"/>
      <c r="C229" s="255"/>
      <c r="D229" s="162"/>
      <c r="E229" s="164"/>
      <c r="F229" s="169"/>
      <c r="G229" s="5" t="s">
        <v>9</v>
      </c>
      <c r="H229" s="98">
        <v>0</v>
      </c>
      <c r="I229" s="235"/>
    </row>
    <row r="230" spans="2:11" ht="22.5" customHeight="1">
      <c r="B230" s="180"/>
      <c r="C230" s="255"/>
      <c r="D230" s="162"/>
      <c r="E230" s="164"/>
      <c r="F230" s="169"/>
      <c r="G230" s="5" t="s">
        <v>10</v>
      </c>
      <c r="H230" s="98">
        <v>1003.4</v>
      </c>
      <c r="I230" s="235"/>
      <c r="J230" s="72"/>
    </row>
    <row r="231" spans="2:11" ht="37.5" customHeight="1">
      <c r="B231" s="181"/>
      <c r="C231" s="256"/>
      <c r="D231" s="178"/>
      <c r="E231" s="213"/>
      <c r="F231" s="209"/>
      <c r="G231" s="5" t="s">
        <v>11</v>
      </c>
      <c r="H231" s="98">
        <v>0</v>
      </c>
      <c r="I231" s="236"/>
    </row>
    <row r="232" spans="2:11" s="56" customFormat="1" ht="30" customHeight="1">
      <c r="B232" s="175" t="s">
        <v>83</v>
      </c>
      <c r="C232" s="257" t="s">
        <v>70</v>
      </c>
      <c r="D232" s="182" t="s">
        <v>78</v>
      </c>
      <c r="E232" s="170" t="s">
        <v>171</v>
      </c>
      <c r="F232" s="260">
        <v>46022</v>
      </c>
      <c r="G232" s="77" t="s">
        <v>7</v>
      </c>
      <c r="H232" s="126">
        <f>H233+H234+H235+H236</f>
        <v>28082.799999999999</v>
      </c>
      <c r="I232" s="200"/>
      <c r="J232" s="69">
        <f>J234+J235</f>
        <v>28082.799999999999</v>
      </c>
      <c r="K232" s="70">
        <f>J232-H232</f>
        <v>0</v>
      </c>
    </row>
    <row r="233" spans="2:11" s="9" customFormat="1" ht="30" customHeight="1">
      <c r="B233" s="176"/>
      <c r="C233" s="258"/>
      <c r="D233" s="183"/>
      <c r="E233" s="171"/>
      <c r="F233" s="261"/>
      <c r="G233" s="78" t="s">
        <v>8</v>
      </c>
      <c r="H233" s="126">
        <v>0</v>
      </c>
      <c r="I233" s="201"/>
      <c r="J233" s="33"/>
      <c r="K233" s="19"/>
    </row>
    <row r="234" spans="2:11" s="9" customFormat="1" ht="30" customHeight="1">
      <c r="B234" s="176"/>
      <c r="C234" s="258"/>
      <c r="D234" s="183"/>
      <c r="E234" s="171"/>
      <c r="F234" s="261"/>
      <c r="G234" s="78" t="s">
        <v>9</v>
      </c>
      <c r="H234" s="126">
        <f>H239+H244+H249+H254+H259+H264+H269</f>
        <v>3420.6</v>
      </c>
      <c r="I234" s="201"/>
      <c r="J234" s="127">
        <v>3420.6</v>
      </c>
      <c r="K234" s="20">
        <f>J234-H234</f>
        <v>0</v>
      </c>
    </row>
    <row r="235" spans="2:11" s="9" customFormat="1" ht="30" customHeight="1">
      <c r="B235" s="176"/>
      <c r="C235" s="258"/>
      <c r="D235" s="183"/>
      <c r="E235" s="171"/>
      <c r="F235" s="261"/>
      <c r="G235" s="78" t="s">
        <v>10</v>
      </c>
      <c r="H235" s="126">
        <f>H240+H245+H250+H255+H260+H265+H270+H275</f>
        <v>24662.2</v>
      </c>
      <c r="I235" s="201"/>
      <c r="J235" s="20">
        <v>24662.2</v>
      </c>
      <c r="K235" s="20">
        <f>J235-H235</f>
        <v>0</v>
      </c>
    </row>
    <row r="236" spans="2:11" s="9" customFormat="1" ht="50.25" customHeight="1">
      <c r="B236" s="177"/>
      <c r="C236" s="259"/>
      <c r="D236" s="184"/>
      <c r="E236" s="172"/>
      <c r="F236" s="262"/>
      <c r="G236" s="78" t="s">
        <v>11</v>
      </c>
      <c r="H236" s="126">
        <v>0</v>
      </c>
      <c r="I236" s="202"/>
      <c r="J236" s="33"/>
      <c r="K236" s="19"/>
    </row>
    <row r="237" spans="2:11" s="4" customFormat="1" ht="20.25" customHeight="1">
      <c r="B237" s="179" t="s">
        <v>85</v>
      </c>
      <c r="C237" s="231" t="s">
        <v>162</v>
      </c>
      <c r="D237" s="161"/>
      <c r="E237" s="163">
        <v>45658</v>
      </c>
      <c r="F237" s="168">
        <v>46022</v>
      </c>
      <c r="G237" s="21" t="s">
        <v>7</v>
      </c>
      <c r="H237" s="98">
        <f>H238+H239+H240+H241</f>
        <v>1582.3</v>
      </c>
      <c r="I237" s="234" t="s">
        <v>58</v>
      </c>
      <c r="J237" s="30"/>
      <c r="K237" s="31"/>
    </row>
    <row r="238" spans="2:11" ht="21" customHeight="1">
      <c r="B238" s="180"/>
      <c r="C238" s="232"/>
      <c r="D238" s="162"/>
      <c r="E238" s="164"/>
      <c r="F238" s="169"/>
      <c r="G238" s="5" t="s">
        <v>8</v>
      </c>
      <c r="H238" s="98">
        <v>0</v>
      </c>
      <c r="I238" s="235"/>
    </row>
    <row r="239" spans="2:11" ht="21.75" customHeight="1">
      <c r="B239" s="180"/>
      <c r="C239" s="232"/>
      <c r="D239" s="162"/>
      <c r="E239" s="164"/>
      <c r="F239" s="169"/>
      <c r="G239" s="5" t="s">
        <v>9</v>
      </c>
      <c r="H239" s="98">
        <v>0</v>
      </c>
      <c r="I239" s="235"/>
    </row>
    <row r="240" spans="2:11" ht="21" customHeight="1">
      <c r="B240" s="180"/>
      <c r="C240" s="232"/>
      <c r="D240" s="162"/>
      <c r="E240" s="164"/>
      <c r="F240" s="169"/>
      <c r="G240" s="5" t="s">
        <v>10</v>
      </c>
      <c r="H240" s="98">
        <v>1582.3</v>
      </c>
      <c r="I240" s="235"/>
    </row>
    <row r="241" spans="2:11" ht="35.25" customHeight="1">
      <c r="B241" s="181"/>
      <c r="C241" s="233"/>
      <c r="D241" s="178"/>
      <c r="E241" s="213"/>
      <c r="F241" s="209"/>
      <c r="G241" s="5" t="s">
        <v>11</v>
      </c>
      <c r="H241" s="98">
        <v>0</v>
      </c>
      <c r="I241" s="236"/>
    </row>
    <row r="242" spans="2:11" s="16" customFormat="1" ht="20.25" customHeight="1">
      <c r="B242" s="138" t="s">
        <v>84</v>
      </c>
      <c r="C242" s="238" t="s">
        <v>53</v>
      </c>
      <c r="D242" s="140"/>
      <c r="E242" s="142">
        <v>45658</v>
      </c>
      <c r="F242" s="144">
        <v>46022</v>
      </c>
      <c r="G242" s="15" t="s">
        <v>7</v>
      </c>
      <c r="H242" s="112">
        <f>H243+H244+H245+H246</f>
        <v>19931.900000000001</v>
      </c>
      <c r="I242" s="197" t="s">
        <v>57</v>
      </c>
      <c r="J242" s="38"/>
      <c r="K242" s="39"/>
    </row>
    <row r="243" spans="2:11" s="18" customFormat="1" ht="21" customHeight="1">
      <c r="B243" s="139"/>
      <c r="C243" s="239"/>
      <c r="D243" s="141"/>
      <c r="E243" s="143"/>
      <c r="F243" s="145"/>
      <c r="G243" s="17" t="s">
        <v>8</v>
      </c>
      <c r="H243" s="112">
        <v>0</v>
      </c>
      <c r="I243" s="198"/>
      <c r="J243" s="40"/>
      <c r="K243" s="41"/>
    </row>
    <row r="244" spans="2:11" s="18" customFormat="1" ht="21.75" customHeight="1">
      <c r="B244" s="139"/>
      <c r="C244" s="239"/>
      <c r="D244" s="141"/>
      <c r="E244" s="143"/>
      <c r="F244" s="145"/>
      <c r="G244" s="17" t="s">
        <v>9</v>
      </c>
      <c r="H244" s="112">
        <v>0</v>
      </c>
      <c r="I244" s="198"/>
      <c r="J244" s="40"/>
      <c r="K244" s="41"/>
    </row>
    <row r="245" spans="2:11" s="18" customFormat="1" ht="21" customHeight="1">
      <c r="B245" s="139"/>
      <c r="C245" s="239"/>
      <c r="D245" s="141"/>
      <c r="E245" s="143"/>
      <c r="F245" s="145"/>
      <c r="G245" s="17" t="s">
        <v>10</v>
      </c>
      <c r="H245" s="112">
        <v>19931.900000000001</v>
      </c>
      <c r="I245" s="198"/>
      <c r="J245" s="40"/>
      <c r="K245" s="41"/>
    </row>
    <row r="246" spans="2:11" s="18" customFormat="1" ht="30.75" customHeight="1">
      <c r="B246" s="237"/>
      <c r="C246" s="240"/>
      <c r="D246" s="174"/>
      <c r="E246" s="217"/>
      <c r="F246" s="218"/>
      <c r="G246" s="17" t="s">
        <v>11</v>
      </c>
      <c r="H246" s="112">
        <v>0</v>
      </c>
      <c r="I246" s="199"/>
      <c r="J246" s="40"/>
      <c r="K246" s="41"/>
    </row>
    <row r="247" spans="2:11" s="16" customFormat="1" ht="20.25" customHeight="1">
      <c r="B247" s="138" t="s">
        <v>89</v>
      </c>
      <c r="C247" s="238" t="s">
        <v>71</v>
      </c>
      <c r="D247" s="140"/>
      <c r="E247" s="142">
        <v>45658</v>
      </c>
      <c r="F247" s="144">
        <v>46022</v>
      </c>
      <c r="G247" s="15" t="s">
        <v>7</v>
      </c>
      <c r="H247" s="112">
        <f>H248+H249+H250+H251</f>
        <v>2817.4</v>
      </c>
      <c r="I247" s="197" t="s">
        <v>56</v>
      </c>
      <c r="J247" s="38"/>
      <c r="K247" s="39"/>
    </row>
    <row r="248" spans="2:11" s="18" customFormat="1" ht="21" customHeight="1">
      <c r="B248" s="139"/>
      <c r="C248" s="239"/>
      <c r="D248" s="141"/>
      <c r="E248" s="143"/>
      <c r="F248" s="145"/>
      <c r="G248" s="17" t="s">
        <v>8</v>
      </c>
      <c r="H248" s="112">
        <v>0</v>
      </c>
      <c r="I248" s="198"/>
      <c r="J248" s="40"/>
      <c r="K248" s="41"/>
    </row>
    <row r="249" spans="2:11" s="18" customFormat="1" ht="21.75" customHeight="1">
      <c r="B249" s="139"/>
      <c r="C249" s="239"/>
      <c r="D249" s="141"/>
      <c r="E249" s="143"/>
      <c r="F249" s="145"/>
      <c r="G249" s="17" t="s">
        <v>9</v>
      </c>
      <c r="H249" s="112">
        <v>0</v>
      </c>
      <c r="I249" s="198"/>
      <c r="J249" s="40"/>
      <c r="K249" s="41"/>
    </row>
    <row r="250" spans="2:11" s="18" customFormat="1" ht="21" customHeight="1">
      <c r="B250" s="139"/>
      <c r="C250" s="239"/>
      <c r="D250" s="141"/>
      <c r="E250" s="143"/>
      <c r="F250" s="145"/>
      <c r="G250" s="17" t="s">
        <v>10</v>
      </c>
      <c r="H250" s="112">
        <v>2817.4</v>
      </c>
      <c r="I250" s="198"/>
      <c r="J250" s="40"/>
      <c r="K250" s="41"/>
    </row>
    <row r="251" spans="2:11" s="18" customFormat="1" ht="30.75" customHeight="1">
      <c r="B251" s="237"/>
      <c r="C251" s="240"/>
      <c r="D251" s="174"/>
      <c r="E251" s="217"/>
      <c r="F251" s="218"/>
      <c r="G251" s="17" t="s">
        <v>11</v>
      </c>
      <c r="H251" s="112">
        <v>0</v>
      </c>
      <c r="I251" s="199"/>
      <c r="J251" s="40"/>
      <c r="K251" s="41"/>
    </row>
    <row r="252" spans="2:11" s="4" customFormat="1" ht="20.25" customHeight="1">
      <c r="B252" s="179" t="s">
        <v>90</v>
      </c>
      <c r="C252" s="231" t="s">
        <v>72</v>
      </c>
      <c r="D252" s="161"/>
      <c r="E252" s="163">
        <v>45658</v>
      </c>
      <c r="F252" s="168">
        <v>46022</v>
      </c>
      <c r="G252" s="21" t="s">
        <v>7</v>
      </c>
      <c r="H252" s="98">
        <f>H253+H254+H255+H256</f>
        <v>1432</v>
      </c>
      <c r="I252" s="234" t="s">
        <v>55</v>
      </c>
      <c r="J252" s="30"/>
      <c r="K252" s="31"/>
    </row>
    <row r="253" spans="2:11" ht="21" customHeight="1">
      <c r="B253" s="180"/>
      <c r="C253" s="232"/>
      <c r="D253" s="162"/>
      <c r="E253" s="164"/>
      <c r="F253" s="169"/>
      <c r="G253" s="5" t="s">
        <v>8</v>
      </c>
      <c r="H253" s="98">
        <v>0</v>
      </c>
      <c r="I253" s="235"/>
    </row>
    <row r="254" spans="2:11" ht="21.75" customHeight="1">
      <c r="B254" s="180"/>
      <c r="C254" s="232"/>
      <c r="D254" s="162"/>
      <c r="E254" s="164"/>
      <c r="F254" s="169"/>
      <c r="G254" s="5" t="s">
        <v>9</v>
      </c>
      <c r="H254" s="98">
        <v>1432</v>
      </c>
      <c r="I254" s="235"/>
    </row>
    <row r="255" spans="2:11" ht="21" customHeight="1">
      <c r="B255" s="180"/>
      <c r="C255" s="232"/>
      <c r="D255" s="162"/>
      <c r="E255" s="164"/>
      <c r="F255" s="169"/>
      <c r="G255" s="5" t="s">
        <v>10</v>
      </c>
      <c r="H255" s="98">
        <v>0</v>
      </c>
      <c r="I255" s="235"/>
    </row>
    <row r="256" spans="2:11" ht="30.75" customHeight="1">
      <c r="B256" s="181"/>
      <c r="C256" s="233"/>
      <c r="D256" s="178"/>
      <c r="E256" s="213"/>
      <c r="F256" s="209"/>
      <c r="G256" s="5" t="s">
        <v>11</v>
      </c>
      <c r="H256" s="98">
        <v>0</v>
      </c>
      <c r="I256" s="236"/>
    </row>
    <row r="257" spans="2:11" s="4" customFormat="1" ht="20.25" customHeight="1">
      <c r="B257" s="179" t="s">
        <v>91</v>
      </c>
      <c r="C257" s="231" t="s">
        <v>73</v>
      </c>
      <c r="D257" s="161"/>
      <c r="E257" s="163">
        <v>45658</v>
      </c>
      <c r="F257" s="168">
        <v>46022</v>
      </c>
      <c r="G257" s="21" t="s">
        <v>7</v>
      </c>
      <c r="H257" s="98">
        <f>H258+H259+H260+H261</f>
        <v>1722</v>
      </c>
      <c r="I257" s="234" t="s">
        <v>59</v>
      </c>
      <c r="J257" s="30"/>
      <c r="K257" s="31"/>
    </row>
    <row r="258" spans="2:11" ht="21" customHeight="1">
      <c r="B258" s="180"/>
      <c r="C258" s="232"/>
      <c r="D258" s="162"/>
      <c r="E258" s="164"/>
      <c r="F258" s="169"/>
      <c r="G258" s="5" t="s">
        <v>8</v>
      </c>
      <c r="H258" s="98">
        <v>0</v>
      </c>
      <c r="I258" s="235"/>
    </row>
    <row r="259" spans="2:11" ht="29.25" customHeight="1">
      <c r="B259" s="180"/>
      <c r="C259" s="232"/>
      <c r="D259" s="162"/>
      <c r="E259" s="164"/>
      <c r="F259" s="169"/>
      <c r="G259" s="5" t="s">
        <v>9</v>
      </c>
      <c r="H259" s="98">
        <v>1722</v>
      </c>
      <c r="I259" s="235"/>
    </row>
    <row r="260" spans="2:11" ht="31.5" customHeight="1">
      <c r="B260" s="180"/>
      <c r="C260" s="232"/>
      <c r="D260" s="162"/>
      <c r="E260" s="164"/>
      <c r="F260" s="169"/>
      <c r="G260" s="5" t="s">
        <v>10</v>
      </c>
      <c r="H260" s="98">
        <v>0</v>
      </c>
      <c r="I260" s="235"/>
    </row>
    <row r="261" spans="2:11" ht="41.25" customHeight="1">
      <c r="B261" s="181"/>
      <c r="C261" s="233"/>
      <c r="D261" s="178"/>
      <c r="E261" s="213"/>
      <c r="F261" s="209"/>
      <c r="G261" s="5" t="s">
        <v>11</v>
      </c>
      <c r="H261" s="98">
        <v>0</v>
      </c>
      <c r="I261" s="236"/>
    </row>
    <row r="262" spans="2:11" s="16" customFormat="1" ht="21.6" customHeight="1">
      <c r="B262" s="138" t="s">
        <v>92</v>
      </c>
      <c r="C262" s="238" t="s">
        <v>74</v>
      </c>
      <c r="D262" s="140"/>
      <c r="E262" s="163">
        <v>45658</v>
      </c>
      <c r="F262" s="168">
        <v>46022</v>
      </c>
      <c r="G262" s="15" t="s">
        <v>7</v>
      </c>
      <c r="H262" s="112">
        <f>H263+H264+H265+H266</f>
        <v>330.6</v>
      </c>
      <c r="I262" s="140" t="s">
        <v>175</v>
      </c>
      <c r="J262" s="38"/>
      <c r="K262" s="39"/>
    </row>
    <row r="263" spans="2:11" s="18" customFormat="1" ht="21.6" customHeight="1">
      <c r="B263" s="139"/>
      <c r="C263" s="239"/>
      <c r="D263" s="141"/>
      <c r="E263" s="164"/>
      <c r="F263" s="169"/>
      <c r="G263" s="17" t="s">
        <v>8</v>
      </c>
      <c r="H263" s="112">
        <v>0</v>
      </c>
      <c r="I263" s="241"/>
      <c r="J263" s="40"/>
      <c r="K263" s="41"/>
    </row>
    <row r="264" spans="2:11" s="18" customFormat="1" ht="21.6" customHeight="1">
      <c r="B264" s="139"/>
      <c r="C264" s="239"/>
      <c r="D264" s="141"/>
      <c r="E264" s="164"/>
      <c r="F264" s="169"/>
      <c r="G264" s="17" t="s">
        <v>9</v>
      </c>
      <c r="H264" s="112">
        <v>0</v>
      </c>
      <c r="I264" s="241"/>
      <c r="J264" s="40"/>
      <c r="K264" s="41"/>
    </row>
    <row r="265" spans="2:11" s="18" customFormat="1" ht="21.6" customHeight="1">
      <c r="B265" s="139"/>
      <c r="C265" s="239"/>
      <c r="D265" s="141"/>
      <c r="E265" s="164"/>
      <c r="F265" s="169"/>
      <c r="G265" s="17" t="s">
        <v>10</v>
      </c>
      <c r="H265" s="112">
        <v>330.6</v>
      </c>
      <c r="I265" s="241"/>
      <c r="J265" s="40"/>
      <c r="K265" s="41"/>
    </row>
    <row r="266" spans="2:11" s="18" customFormat="1" ht="17.25" customHeight="1">
      <c r="B266" s="237"/>
      <c r="C266" s="240"/>
      <c r="D266" s="174"/>
      <c r="E266" s="213"/>
      <c r="F266" s="209"/>
      <c r="G266" s="17" t="s">
        <v>11</v>
      </c>
      <c r="H266" s="112">
        <v>0</v>
      </c>
      <c r="I266" s="242"/>
      <c r="J266" s="40"/>
      <c r="K266" s="41"/>
    </row>
    <row r="267" spans="2:11" s="4" customFormat="1" ht="27.75" customHeight="1">
      <c r="B267" s="179" t="s">
        <v>94</v>
      </c>
      <c r="C267" s="231" t="s">
        <v>96</v>
      </c>
      <c r="D267" s="161"/>
      <c r="E267" s="163">
        <v>45658</v>
      </c>
      <c r="F267" s="168">
        <v>46022</v>
      </c>
      <c r="G267" s="21" t="s">
        <v>7</v>
      </c>
      <c r="H267" s="98">
        <f>H268+H269+H270+H271</f>
        <v>266.60000000000002</v>
      </c>
      <c r="I267" s="161" t="s">
        <v>95</v>
      </c>
      <c r="J267" s="30"/>
      <c r="K267" s="31"/>
    </row>
    <row r="268" spans="2:11" ht="33.75" customHeight="1">
      <c r="B268" s="180"/>
      <c r="C268" s="232"/>
      <c r="D268" s="162"/>
      <c r="E268" s="164"/>
      <c r="F268" s="169"/>
      <c r="G268" s="5" t="s">
        <v>8</v>
      </c>
      <c r="H268" s="98">
        <v>0</v>
      </c>
      <c r="I268" s="162"/>
    </row>
    <row r="269" spans="2:11" ht="33" customHeight="1">
      <c r="B269" s="180"/>
      <c r="C269" s="232"/>
      <c r="D269" s="162"/>
      <c r="E269" s="164"/>
      <c r="F269" s="169"/>
      <c r="G269" s="5" t="s">
        <v>9</v>
      </c>
      <c r="H269" s="98">
        <v>266.60000000000002</v>
      </c>
      <c r="I269" s="162"/>
    </row>
    <row r="270" spans="2:11" ht="37.5" customHeight="1">
      <c r="B270" s="180"/>
      <c r="C270" s="232"/>
      <c r="D270" s="162"/>
      <c r="E270" s="164"/>
      <c r="F270" s="169"/>
      <c r="G270" s="5" t="s">
        <v>10</v>
      </c>
      <c r="H270" s="98">
        <v>0</v>
      </c>
      <c r="I270" s="162"/>
    </row>
    <row r="271" spans="2:11" ht="45" customHeight="1">
      <c r="B271" s="181"/>
      <c r="C271" s="233"/>
      <c r="D271" s="178"/>
      <c r="E271" s="213"/>
      <c r="F271" s="209"/>
      <c r="G271" s="5" t="s">
        <v>11</v>
      </c>
      <c r="H271" s="98">
        <v>0</v>
      </c>
      <c r="I271" s="178"/>
    </row>
    <row r="272" spans="2:11" s="4" customFormat="1" ht="27.75" hidden="1" customHeight="1">
      <c r="B272" s="179" t="s">
        <v>139</v>
      </c>
      <c r="C272" s="231" t="s">
        <v>140</v>
      </c>
      <c r="D272" s="161"/>
      <c r="E272" s="163" t="s">
        <v>124</v>
      </c>
      <c r="F272" s="284">
        <v>45291</v>
      </c>
      <c r="G272" s="21" t="s">
        <v>7</v>
      </c>
      <c r="H272" s="98">
        <f>H273+H274+H275+H276</f>
        <v>0</v>
      </c>
      <c r="I272" s="135" t="s">
        <v>141</v>
      </c>
      <c r="J272" s="30"/>
      <c r="K272" s="31"/>
    </row>
    <row r="273" spans="2:11" ht="33.75" hidden="1" customHeight="1">
      <c r="B273" s="180"/>
      <c r="C273" s="232"/>
      <c r="D273" s="162"/>
      <c r="E273" s="164"/>
      <c r="F273" s="285"/>
      <c r="G273" s="5" t="s">
        <v>8</v>
      </c>
      <c r="H273" s="98">
        <v>0</v>
      </c>
      <c r="I273" s="136"/>
    </row>
    <row r="274" spans="2:11" ht="33" hidden="1" customHeight="1">
      <c r="B274" s="180"/>
      <c r="C274" s="232"/>
      <c r="D274" s="162"/>
      <c r="E274" s="164"/>
      <c r="F274" s="285"/>
      <c r="G274" s="5" t="s">
        <v>9</v>
      </c>
      <c r="H274" s="98">
        <v>0</v>
      </c>
      <c r="I274" s="136"/>
    </row>
    <row r="275" spans="2:11" ht="37.5" hidden="1" customHeight="1">
      <c r="B275" s="180"/>
      <c r="C275" s="232"/>
      <c r="D275" s="162"/>
      <c r="E275" s="164"/>
      <c r="F275" s="285"/>
      <c r="G275" s="5" t="s">
        <v>10</v>
      </c>
      <c r="H275" s="98">
        <v>0</v>
      </c>
      <c r="I275" s="136"/>
    </row>
    <row r="276" spans="2:11" ht="75" hidden="1" customHeight="1">
      <c r="B276" s="181"/>
      <c r="C276" s="233"/>
      <c r="D276" s="178"/>
      <c r="E276" s="213"/>
      <c r="F276" s="286"/>
      <c r="G276" s="5" t="s">
        <v>11</v>
      </c>
      <c r="H276" s="98">
        <v>0</v>
      </c>
      <c r="I276" s="137"/>
    </row>
    <row r="277" spans="2:11" s="12" customFormat="1" ht="16.5" customHeight="1">
      <c r="E277" s="134"/>
      <c r="F277" s="134"/>
      <c r="H277" s="113"/>
      <c r="J277" s="28"/>
      <c r="K277" s="28"/>
    </row>
    <row r="278" spans="2:11" s="12" customFormat="1">
      <c r="E278" s="134"/>
      <c r="F278" s="134"/>
      <c r="H278" s="113"/>
      <c r="J278" s="28"/>
      <c r="K278" s="28"/>
    </row>
    <row r="279" spans="2:11" s="12" customFormat="1">
      <c r="E279" s="134"/>
      <c r="F279" s="134"/>
      <c r="H279" s="113"/>
      <c r="J279" s="28"/>
      <c r="K279" s="28"/>
    </row>
    <row r="280" spans="2:11" s="12" customFormat="1">
      <c r="E280" s="134"/>
      <c r="F280" s="134"/>
      <c r="H280" s="113"/>
      <c r="J280" s="28"/>
      <c r="K280" s="28"/>
    </row>
    <row r="281" spans="2:11" s="12" customFormat="1">
      <c r="E281" s="134"/>
      <c r="F281" s="134"/>
      <c r="H281" s="113"/>
      <c r="J281" s="28"/>
      <c r="K281" s="28"/>
    </row>
    <row r="282" spans="2:11" s="12" customFormat="1">
      <c r="E282" s="134"/>
      <c r="F282" s="134"/>
      <c r="H282" s="113"/>
      <c r="J282" s="28"/>
      <c r="K282" s="28"/>
    </row>
    <row r="283" spans="2:11" s="12" customFormat="1">
      <c r="E283" s="134"/>
      <c r="F283" s="134"/>
      <c r="H283" s="113"/>
      <c r="J283" s="28"/>
      <c r="K283" s="28"/>
    </row>
    <row r="284" spans="2:11" s="12" customFormat="1">
      <c r="E284" s="134"/>
      <c r="F284" s="134"/>
      <c r="H284" s="113"/>
      <c r="J284" s="28"/>
      <c r="K284" s="28"/>
    </row>
    <row r="285" spans="2:11" s="12" customFormat="1">
      <c r="E285" s="134"/>
      <c r="F285" s="134"/>
      <c r="H285" s="113"/>
      <c r="J285" s="28"/>
      <c r="K285" s="28"/>
    </row>
    <row r="286" spans="2:11" s="12" customFormat="1">
      <c r="E286" s="134"/>
      <c r="F286" s="134"/>
      <c r="H286" s="113"/>
      <c r="J286" s="28"/>
      <c r="K286" s="28"/>
    </row>
    <row r="287" spans="2:11" s="12" customFormat="1">
      <c r="E287" s="134"/>
      <c r="F287" s="134"/>
      <c r="H287" s="113"/>
      <c r="J287" s="28"/>
      <c r="K287" s="28"/>
    </row>
    <row r="288" spans="2:11" s="12" customFormat="1">
      <c r="E288" s="134"/>
      <c r="F288" s="134"/>
      <c r="H288" s="113"/>
      <c r="J288" s="28"/>
      <c r="K288" s="28"/>
    </row>
    <row r="289" spans="5:11" s="12" customFormat="1">
      <c r="E289" s="134"/>
      <c r="F289" s="134"/>
      <c r="H289" s="113"/>
      <c r="J289" s="28"/>
      <c r="K289" s="28"/>
    </row>
    <row r="290" spans="5:11" s="12" customFormat="1">
      <c r="E290" s="134"/>
      <c r="F290" s="134"/>
      <c r="H290" s="113"/>
      <c r="J290" s="28"/>
      <c r="K290" s="28"/>
    </row>
    <row r="291" spans="5:11" s="12" customFormat="1">
      <c r="E291" s="134"/>
      <c r="F291" s="134"/>
      <c r="H291" s="113"/>
      <c r="J291" s="28"/>
      <c r="K291" s="28"/>
    </row>
    <row r="292" spans="5:11" s="12" customFormat="1">
      <c r="E292" s="134"/>
      <c r="F292" s="134"/>
      <c r="H292" s="113"/>
      <c r="J292" s="28"/>
      <c r="K292" s="28"/>
    </row>
    <row r="293" spans="5:11" s="12" customFormat="1">
      <c r="E293" s="134"/>
      <c r="F293" s="134"/>
      <c r="H293" s="113"/>
      <c r="J293" s="28"/>
      <c r="K293" s="28"/>
    </row>
    <row r="294" spans="5:11" s="12" customFormat="1">
      <c r="E294" s="134"/>
      <c r="F294" s="134"/>
      <c r="H294" s="113"/>
      <c r="J294" s="28"/>
      <c r="K294" s="28"/>
    </row>
    <row r="295" spans="5:11" s="12" customFormat="1">
      <c r="E295" s="134"/>
      <c r="F295" s="134"/>
      <c r="H295" s="113"/>
      <c r="J295" s="28"/>
      <c r="K295" s="28"/>
    </row>
  </sheetData>
  <mergeCells count="392">
    <mergeCell ref="J163:J167"/>
    <mergeCell ref="I151:I153"/>
    <mergeCell ref="I61:I63"/>
    <mergeCell ref="I83:I86"/>
    <mergeCell ref="B64:B66"/>
    <mergeCell ref="I79:I82"/>
    <mergeCell ref="B83:B86"/>
    <mergeCell ref="B79:B82"/>
    <mergeCell ref="B76:B78"/>
    <mergeCell ref="I91:I94"/>
    <mergeCell ref="B148:B150"/>
    <mergeCell ref="I87:I90"/>
    <mergeCell ref="B95:B98"/>
    <mergeCell ref="I104:I108"/>
    <mergeCell ref="C109:C112"/>
    <mergeCell ref="I148:I150"/>
    <mergeCell ref="C91:C94"/>
    <mergeCell ref="B109:B112"/>
    <mergeCell ref="B104:B108"/>
    <mergeCell ref="B61:B63"/>
    <mergeCell ref="B137:B141"/>
    <mergeCell ref="B87:B90"/>
    <mergeCell ref="B99:B103"/>
    <mergeCell ref="I162:I166"/>
    <mergeCell ref="I272:I276"/>
    <mergeCell ref="I109:I112"/>
    <mergeCell ref="I76:I78"/>
    <mergeCell ref="I207:I211"/>
    <mergeCell ref="I142:I144"/>
    <mergeCell ref="C145:C147"/>
    <mergeCell ref="E104:E108"/>
    <mergeCell ref="F104:F108"/>
    <mergeCell ref="C151:C153"/>
    <mergeCell ref="D151:D153"/>
    <mergeCell ref="C95:C98"/>
    <mergeCell ref="C113:C116"/>
    <mergeCell ref="D113:D116"/>
    <mergeCell ref="E113:E116"/>
    <mergeCell ref="F113:F116"/>
    <mergeCell ref="I113:I116"/>
    <mergeCell ref="C104:C108"/>
    <mergeCell ref="E151:E153"/>
    <mergeCell ref="F151:F153"/>
    <mergeCell ref="F83:F86"/>
    <mergeCell ref="D91:D94"/>
    <mergeCell ref="I137:I141"/>
    <mergeCell ref="C177:C181"/>
    <mergeCell ref="D177:D181"/>
    <mergeCell ref="B272:B276"/>
    <mergeCell ref="C272:C276"/>
    <mergeCell ref="D272:D276"/>
    <mergeCell ref="E272:E276"/>
    <mergeCell ref="F272:F276"/>
    <mergeCell ref="B113:B116"/>
    <mergeCell ref="I21:I25"/>
    <mergeCell ref="F32:F34"/>
    <mergeCell ref="I44:I47"/>
    <mergeCell ref="B52:B55"/>
    <mergeCell ref="C52:C55"/>
    <mergeCell ref="D52:D55"/>
    <mergeCell ref="E52:E55"/>
    <mergeCell ref="B35:B37"/>
    <mergeCell ref="C35:C37"/>
    <mergeCell ref="D35:D37"/>
    <mergeCell ref="E35:E37"/>
    <mergeCell ref="F35:F37"/>
    <mergeCell ref="I35:I37"/>
    <mergeCell ref="B38:B40"/>
    <mergeCell ref="C38:C40"/>
    <mergeCell ref="D38:D40"/>
    <mergeCell ref="I29:I31"/>
    <mergeCell ref="B26:B28"/>
    <mergeCell ref="I26:I28"/>
    <mergeCell ref="I38:I40"/>
    <mergeCell ref="F44:F47"/>
    <mergeCell ref="F52:F55"/>
    <mergeCell ref="I172:I176"/>
    <mergeCell ref="D154:D156"/>
    <mergeCell ref="E154:E156"/>
    <mergeCell ref="F154:F156"/>
    <mergeCell ref="E91:E94"/>
    <mergeCell ref="D76:D78"/>
    <mergeCell ref="E76:E78"/>
    <mergeCell ref="F76:F78"/>
    <mergeCell ref="E109:E112"/>
    <mergeCell ref="F109:F112"/>
    <mergeCell ref="I95:I98"/>
    <mergeCell ref="D99:D103"/>
    <mergeCell ref="D109:D112"/>
    <mergeCell ref="F91:F94"/>
    <mergeCell ref="D83:D86"/>
    <mergeCell ref="E83:E86"/>
    <mergeCell ref="I41:I43"/>
    <mergeCell ref="I32:I34"/>
    <mergeCell ref="E99:E103"/>
    <mergeCell ref="F99:F103"/>
    <mergeCell ref="D56:D60"/>
    <mergeCell ref="E56:E60"/>
    <mergeCell ref="F56:F60"/>
    <mergeCell ref="F61:F63"/>
    <mergeCell ref="C56:C60"/>
    <mergeCell ref="C61:C63"/>
    <mergeCell ref="C76:C78"/>
    <mergeCell ref="C83:C86"/>
    <mergeCell ref="F87:F90"/>
    <mergeCell ref="E87:E90"/>
    <mergeCell ref="B16:B20"/>
    <mergeCell ref="C16:C20"/>
    <mergeCell ref="D16:D20"/>
    <mergeCell ref="E16:E20"/>
    <mergeCell ref="F16:F20"/>
    <mergeCell ref="B32:B34"/>
    <mergeCell ref="B41:B43"/>
    <mergeCell ref="C41:C43"/>
    <mergeCell ref="D41:D43"/>
    <mergeCell ref="E41:E43"/>
    <mergeCell ref="F41:F43"/>
    <mergeCell ref="B21:B25"/>
    <mergeCell ref="C21:C25"/>
    <mergeCell ref="F21:F25"/>
    <mergeCell ref="F29:F31"/>
    <mergeCell ref="D21:D25"/>
    <mergeCell ref="E21:E25"/>
    <mergeCell ref="E26:E28"/>
    <mergeCell ref="F26:F28"/>
    <mergeCell ref="E29:E31"/>
    <mergeCell ref="F38:F40"/>
    <mergeCell ref="E38:E40"/>
    <mergeCell ref="C26:C28"/>
    <mergeCell ref="D26:D28"/>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F217:F221"/>
    <mergeCell ref="B202:B204"/>
    <mergeCell ref="C192:C196"/>
    <mergeCell ref="B207:B211"/>
    <mergeCell ref="C207:C211"/>
    <mergeCell ref="D207:D211"/>
    <mergeCell ref="E207:E211"/>
    <mergeCell ref="F207:F211"/>
    <mergeCell ref="B212:B216"/>
    <mergeCell ref="E212:E216"/>
    <mergeCell ref="C217:C221"/>
    <mergeCell ref="F202:F204"/>
    <mergeCell ref="F197:F201"/>
    <mergeCell ref="C197:C201"/>
    <mergeCell ref="E202:E204"/>
    <mergeCell ref="D192:D196"/>
    <mergeCell ref="F192:F196"/>
    <mergeCell ref="E197:E201"/>
    <mergeCell ref="E192:E196"/>
    <mergeCell ref="E257:E261"/>
    <mergeCell ref="F257:F261"/>
    <mergeCell ref="F252:F256"/>
    <mergeCell ref="F182:F186"/>
    <mergeCell ref="C142:C144"/>
    <mergeCell ref="C79:C82"/>
    <mergeCell ref="C154:C156"/>
    <mergeCell ref="C137:C141"/>
    <mergeCell ref="D137:D141"/>
    <mergeCell ref="E137:E141"/>
    <mergeCell ref="F137:F141"/>
    <mergeCell ref="C162:C166"/>
    <mergeCell ref="D162:D166"/>
    <mergeCell ref="E162:E166"/>
    <mergeCell ref="F162:F166"/>
    <mergeCell ref="C125:C128"/>
    <mergeCell ref="D125:D128"/>
    <mergeCell ref="E125:E128"/>
    <mergeCell ref="F125:F128"/>
    <mergeCell ref="C129:C132"/>
    <mergeCell ref="D129:D132"/>
    <mergeCell ref="C172:C176"/>
    <mergeCell ref="D172:D176"/>
    <mergeCell ref="E172:E176"/>
    <mergeCell ref="D262:D266"/>
    <mergeCell ref="E262:E266"/>
    <mergeCell ref="F262:F266"/>
    <mergeCell ref="C227:C231"/>
    <mergeCell ref="D227:D231"/>
    <mergeCell ref="B232:B236"/>
    <mergeCell ref="C232:C236"/>
    <mergeCell ref="D232:D236"/>
    <mergeCell ref="E232:E236"/>
    <mergeCell ref="F247:F251"/>
    <mergeCell ref="B252:B256"/>
    <mergeCell ref="C252:C256"/>
    <mergeCell ref="D252:D256"/>
    <mergeCell ref="E252:E256"/>
    <mergeCell ref="F227:F231"/>
    <mergeCell ref="F232:F236"/>
    <mergeCell ref="B227:B231"/>
    <mergeCell ref="E247:E251"/>
    <mergeCell ref="B237:B241"/>
    <mergeCell ref="C237:C241"/>
    <mergeCell ref="D237:D241"/>
    <mergeCell ref="E237:E241"/>
    <mergeCell ref="F237:F241"/>
    <mergeCell ref="E227:E231"/>
    <mergeCell ref="I247:I251"/>
    <mergeCell ref="I227:I231"/>
    <mergeCell ref="I232:I236"/>
    <mergeCell ref="C212:C216"/>
    <mergeCell ref="D212:D216"/>
    <mergeCell ref="B44:B47"/>
    <mergeCell ref="C44:C47"/>
    <mergeCell ref="D44:D47"/>
    <mergeCell ref="E44:E47"/>
    <mergeCell ref="D79:D82"/>
    <mergeCell ref="E79:E82"/>
    <mergeCell ref="F79:F82"/>
    <mergeCell ref="B222:B226"/>
    <mergeCell ref="C222:C226"/>
    <mergeCell ref="D222:D226"/>
    <mergeCell ref="D142:D144"/>
    <mergeCell ref="B167:B171"/>
    <mergeCell ref="F142:F144"/>
    <mergeCell ref="D104:D108"/>
    <mergeCell ref="B217:B221"/>
    <mergeCell ref="F212:F216"/>
    <mergeCell ref="F222:F226"/>
    <mergeCell ref="B197:B201"/>
    <mergeCell ref="B172:B176"/>
    <mergeCell ref="H1:I1"/>
    <mergeCell ref="H2:I2"/>
    <mergeCell ref="H3:I3"/>
    <mergeCell ref="H4:I4"/>
    <mergeCell ref="H5:I5"/>
    <mergeCell ref="B70:B72"/>
    <mergeCell ref="C70:C72"/>
    <mergeCell ref="D70:D72"/>
    <mergeCell ref="E70:E72"/>
    <mergeCell ref="F70:F72"/>
    <mergeCell ref="I70:I72"/>
    <mergeCell ref="C64:C66"/>
    <mergeCell ref="D64:D66"/>
    <mergeCell ref="E64:E66"/>
    <mergeCell ref="F64:F66"/>
    <mergeCell ref="I64:I66"/>
    <mergeCell ref="D29:D31"/>
    <mergeCell ref="C32:C34"/>
    <mergeCell ref="D32:D34"/>
    <mergeCell ref="E32:E34"/>
    <mergeCell ref="I67:I69"/>
    <mergeCell ref="I16:I20"/>
    <mergeCell ref="B29:B31"/>
    <mergeCell ref="C29:C31"/>
    <mergeCell ref="B267:B271"/>
    <mergeCell ref="C267:C271"/>
    <mergeCell ref="D267:D271"/>
    <mergeCell ref="E267:E271"/>
    <mergeCell ref="F267:F271"/>
    <mergeCell ref="I267:I271"/>
    <mergeCell ref="I237:I241"/>
    <mergeCell ref="B242:B246"/>
    <mergeCell ref="C242:C246"/>
    <mergeCell ref="D242:D246"/>
    <mergeCell ref="E242:E246"/>
    <mergeCell ref="F242:F246"/>
    <mergeCell ref="I242:I246"/>
    <mergeCell ref="I262:I266"/>
    <mergeCell ref="B247:B251"/>
    <mergeCell ref="C247:C251"/>
    <mergeCell ref="B262:B266"/>
    <mergeCell ref="C262:C266"/>
    <mergeCell ref="D247:D251"/>
    <mergeCell ref="B257:B261"/>
    <mergeCell ref="C257:C261"/>
    <mergeCell ref="D257:D261"/>
    <mergeCell ref="I252:I256"/>
    <mergeCell ref="I257:I261"/>
    <mergeCell ref="I129:I132"/>
    <mergeCell ref="I145:I147"/>
    <mergeCell ref="C87:C90"/>
    <mergeCell ref="D87:D90"/>
    <mergeCell ref="B177:B181"/>
    <mergeCell ref="B154:B156"/>
    <mergeCell ref="I182:I186"/>
    <mergeCell ref="B182:B186"/>
    <mergeCell ref="I167:I171"/>
    <mergeCell ref="F172:F176"/>
    <mergeCell ref="F177:F181"/>
    <mergeCell ref="E182:E186"/>
    <mergeCell ref="D95:D98"/>
    <mergeCell ref="E95:E98"/>
    <mergeCell ref="F95:F98"/>
    <mergeCell ref="C99:C103"/>
    <mergeCell ref="E177:E181"/>
    <mergeCell ref="C121:C124"/>
    <mergeCell ref="D121:D124"/>
    <mergeCell ref="E121:E124"/>
    <mergeCell ref="F121:F124"/>
    <mergeCell ref="D145:D147"/>
    <mergeCell ref="E145:E147"/>
    <mergeCell ref="F145:F147"/>
    <mergeCell ref="I222:I226"/>
    <mergeCell ref="E187:E191"/>
    <mergeCell ref="F187:F191"/>
    <mergeCell ref="I187:I191"/>
    <mergeCell ref="I177:I181"/>
    <mergeCell ref="E222:E226"/>
    <mergeCell ref="B73:B75"/>
    <mergeCell ref="C73:C75"/>
    <mergeCell ref="D73:D75"/>
    <mergeCell ref="E73:E75"/>
    <mergeCell ref="F73:F75"/>
    <mergeCell ref="I73:I75"/>
    <mergeCell ref="F157:F161"/>
    <mergeCell ref="I157:I161"/>
    <mergeCell ref="F148:F150"/>
    <mergeCell ref="E142:E144"/>
    <mergeCell ref="C148:C150"/>
    <mergeCell ref="D148:D150"/>
    <mergeCell ref="E148:E150"/>
    <mergeCell ref="I154:I156"/>
    <mergeCell ref="B145:B147"/>
    <mergeCell ref="B125:B128"/>
    <mergeCell ref="I125:I128"/>
    <mergeCell ref="B129:B132"/>
    <mergeCell ref="C157:C161"/>
    <mergeCell ref="D157:D161"/>
    <mergeCell ref="E157:E161"/>
    <mergeCell ref="C167:C171"/>
    <mergeCell ref="D167:D171"/>
    <mergeCell ref="E167:E171"/>
    <mergeCell ref="E129:E132"/>
    <mergeCell ref="F129:F132"/>
    <mergeCell ref="B133:B136"/>
    <mergeCell ref="C133:C136"/>
    <mergeCell ref="D133:D136"/>
    <mergeCell ref="E133:E136"/>
    <mergeCell ref="F133:F136"/>
    <mergeCell ref="B91:B94"/>
    <mergeCell ref="I121:I124"/>
    <mergeCell ref="E217:E221"/>
    <mergeCell ref="I197:I201"/>
    <mergeCell ref="I202:I206"/>
    <mergeCell ref="B192:B196"/>
    <mergeCell ref="D202:D204"/>
    <mergeCell ref="C202:C206"/>
    <mergeCell ref="B162:B166"/>
    <mergeCell ref="D217:D221"/>
    <mergeCell ref="C187:C191"/>
    <mergeCell ref="D187:D191"/>
    <mergeCell ref="C182:C186"/>
    <mergeCell ref="D182:D186"/>
    <mergeCell ref="B187:B191"/>
    <mergeCell ref="I217:I221"/>
    <mergeCell ref="I212:I216"/>
    <mergeCell ref="I192:I196"/>
    <mergeCell ref="D197:D201"/>
    <mergeCell ref="B142:B144"/>
    <mergeCell ref="B157:B161"/>
    <mergeCell ref="B151:B153"/>
    <mergeCell ref="B121:B124"/>
    <mergeCell ref="F167:F171"/>
    <mergeCell ref="I133:I136"/>
    <mergeCell ref="B48:B51"/>
    <mergeCell ref="C48:C51"/>
    <mergeCell ref="D48:D51"/>
    <mergeCell ref="E48:E51"/>
    <mergeCell ref="F48:F51"/>
    <mergeCell ref="I48:I51"/>
    <mergeCell ref="B117:B120"/>
    <mergeCell ref="C117:C120"/>
    <mergeCell ref="D117:D120"/>
    <mergeCell ref="E117:E120"/>
    <mergeCell ref="F117:F120"/>
    <mergeCell ref="I117:I120"/>
    <mergeCell ref="I99:I103"/>
    <mergeCell ref="B56:B60"/>
    <mergeCell ref="I52:I55"/>
    <mergeCell ref="D61:D63"/>
    <mergeCell ref="E61:E63"/>
    <mergeCell ref="I56:I60"/>
    <mergeCell ref="B67:B69"/>
    <mergeCell ref="F67:F69"/>
    <mergeCell ref="C67:C69"/>
    <mergeCell ref="D67:D69"/>
    <mergeCell ref="E67:E69"/>
  </mergeCells>
  <pageMargins left="7.874015748031496E-2" right="0.11811023622047245" top="0.35433070866141736" bottom="0.35433070866141736" header="0.31496062992125984" footer="0.31496062992125984"/>
  <pageSetup paperSize="9" scale="62" fitToHeight="0" orientation="landscape" r:id="rId1"/>
  <rowBreaks count="7" manualBreakCount="7">
    <brk id="31" max="8" man="1"/>
    <brk id="69" max="8" man="1"/>
    <brk id="120" max="8" man="1"/>
    <brk id="144" max="8" man="1"/>
    <brk id="161" max="8" man="1"/>
    <brk id="206" max="8" man="1"/>
    <brk id="241"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 г.</vt:lpstr>
      <vt:lpstr>'2025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2025-01-31T10:28:04Z</dcterms:modified>
</cp:coreProperties>
</file>