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480" windowHeight="8190" tabRatio="264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J22" i="1"/>
  <c r="J23"/>
  <c r="J21" s="1"/>
  <c r="J54"/>
  <c r="G22"/>
  <c r="H22"/>
  <c r="I22"/>
  <c r="G23"/>
  <c r="H23"/>
  <c r="I23"/>
  <c r="G36"/>
  <c r="H36"/>
  <c r="I36"/>
  <c r="G37"/>
  <c r="H37"/>
  <c r="I37"/>
  <c r="G42"/>
  <c r="H42"/>
  <c r="J17" l="1"/>
  <c r="J18"/>
  <c r="J16" s="1"/>
</calcChain>
</file>

<file path=xl/sharedStrings.xml><?xml version="1.0" encoding="utf-8"?>
<sst xmlns="http://schemas.openxmlformats.org/spreadsheetml/2006/main" count="161" uniqueCount="114">
  <si>
    <t>постановлением администрации</t>
  </si>
  <si>
    <t xml:space="preserve">       План реализации  муниципальной целевой программы</t>
  </si>
  <si>
    <t>тыс. руб.</t>
  </si>
  <si>
    <t>N п/п</t>
  </si>
  <si>
    <t xml:space="preserve">Наименование муниципальной программы, подпрограммы, отдельного мероприятия  </t>
  </si>
  <si>
    <t>Ответственный исполнитель (Ф.И.О., должность)</t>
  </si>
  <si>
    <t>Срок</t>
  </si>
  <si>
    <t>Источники финансирования</t>
  </si>
  <si>
    <t>Ожидаемый результат реализации мероприятия муниципальной программы (краткое описание)</t>
  </si>
  <si>
    <t xml:space="preserve">начало реализации </t>
  </si>
  <si>
    <t>окончание реализации</t>
  </si>
  <si>
    <t>Всего</t>
  </si>
  <si>
    <t>Городской бюджет</t>
  </si>
  <si>
    <t>Областной бюджет</t>
  </si>
  <si>
    <t>1</t>
  </si>
  <si>
    <t>Директор МКУ «ОКС г. Вятские Поляны» Медведева Л.Ф.</t>
  </si>
  <si>
    <t>1.1.1</t>
  </si>
  <si>
    <t>Ремонт автомобильных дорог городских улиц, в т.ч.:</t>
  </si>
  <si>
    <t>Протяжённость 0,4 км.</t>
  </si>
  <si>
    <t xml:space="preserve">Содержание автомобильных дорог городских улиц </t>
  </si>
  <si>
    <t>Содержание 89,6 км.</t>
  </si>
  <si>
    <t>Ямочный ремонт, щебенение  улиц,    в т. ч. ремонт проездов к территории КОГБУЗ «Вятскополянская ЦРБ» и частичное щебенение автостоянки</t>
  </si>
  <si>
    <t>Содержание автомобильных дорог общего пользования местного значения</t>
  </si>
  <si>
    <t>Содержание 20,1 км.</t>
  </si>
  <si>
    <t>1.3.1</t>
  </si>
  <si>
    <t>Ремонт площадки в дворовой территории микрорайона «Центральный»</t>
  </si>
  <si>
    <t xml:space="preserve">Площадь 600 кв. м. </t>
  </si>
  <si>
    <t>1.3.2</t>
  </si>
  <si>
    <t xml:space="preserve">Площадь 1540 кв. м. </t>
  </si>
  <si>
    <t>Проверка достоверности определения сметной стоимости</t>
  </si>
  <si>
    <t>2.</t>
  </si>
  <si>
    <t>2.1</t>
  </si>
  <si>
    <t xml:space="preserve">Устройство новых и реконструкция существующих искусственных неровностей проезжей части  </t>
  </si>
  <si>
    <t>2.2</t>
  </si>
  <si>
    <t>Устройство механических ограждений для предотвращения выхода пешеходов на проезжую часть в неустановленных местах</t>
  </si>
  <si>
    <t>2.3</t>
  </si>
  <si>
    <t>2.4</t>
  </si>
  <si>
    <t>2.5</t>
  </si>
  <si>
    <t>Нанесение горизонтальной разметки проезжей части улиц</t>
  </si>
  <si>
    <t>2.6</t>
  </si>
  <si>
    <t>Установка новых дорожных знаков</t>
  </si>
  <si>
    <t>2.7</t>
  </si>
  <si>
    <t>Конкурсы юных инспекторов дорожного движения «Безопасное колесо», «Законы дорог» и другие</t>
  </si>
  <si>
    <t>2.8</t>
  </si>
  <si>
    <t>Творчество юных за безопасность дорожного движения (конкурсы рисунков, стенгазет, сочинений, технического и прикладного творчества, методических разработок)</t>
  </si>
  <si>
    <t>2.9</t>
  </si>
  <si>
    <t>Конкурс «Лучший юный мотоциклист года»</t>
  </si>
  <si>
    <t>2.10</t>
  </si>
  <si>
    <t>Конкурс в дошкольных образовательных учреждениях «Зеленый огонек»</t>
  </si>
  <si>
    <t>2.11</t>
  </si>
  <si>
    <t>Конкурсы, викторины, игры по вопросам безопасности дорожного движения в детских летних лагерях</t>
  </si>
  <si>
    <t>2.12</t>
  </si>
  <si>
    <t xml:space="preserve">Приобретение учебных видеофильмов по безопасности дорожного движения для образовательных и дошкольных учреждений </t>
  </si>
  <si>
    <t>Реконструкция, переоборудование, дооборудование, перенос существующих и устройство новых пешеходных переходов и их освещения</t>
  </si>
  <si>
    <t>Проектирование, установка новых светофорных узлов и реконструкция существующих</t>
  </si>
  <si>
    <t>Протяжённость 0,16 км.</t>
  </si>
  <si>
    <t>Содержание автомобильных дорог общего пользования местного значения в 2014 году</t>
  </si>
  <si>
    <t>1.2.5</t>
  </si>
  <si>
    <t xml:space="preserve">Ремонт дворовой территории дома № 43 по ул. Школьная, дворовой территории дома № 178 по ул. Ленина и проездов к ней 
 </t>
  </si>
  <si>
    <t xml:space="preserve">Ремонт дворовой территории дома № 33 по ул. Урицкого и проездов к ней </t>
  </si>
  <si>
    <t>1.3.4</t>
  </si>
  <si>
    <t>Ремонт дворовой территории дома № 3 по ул. Гагарина</t>
  </si>
  <si>
    <t>Площадь 400 кв. м.</t>
  </si>
  <si>
    <t>Площадь 1025 кв. м.</t>
  </si>
  <si>
    <t>Протяжённость 0,2 км.</t>
  </si>
  <si>
    <t>УТВЕРЖДЁН</t>
  </si>
  <si>
    <t xml:space="preserve">                                                 «Развитие транспортной системы» на 2016 год</t>
  </si>
  <si>
    <t>Заведующий отделом по делам  ГО, ЧС и охраны труда        Смертин С. И.</t>
  </si>
  <si>
    <t>Ремонт участков дороги по ул. Герцена</t>
  </si>
  <si>
    <t>Ремонт участков автомобильной дороги по ул. Герцена</t>
  </si>
  <si>
    <t>Ремонт участков дороги по ул. Ленина от ПЧ № 9 до магазина "Левша"</t>
  </si>
  <si>
    <t>Ремонт участка дороги по ул. Первомайская (от ул. Урицкого в сторону ул. Советская)</t>
  </si>
  <si>
    <t>Ямочный ремонт улиц Тойменка и Урицкого</t>
  </si>
  <si>
    <t>Щебенение подъезднгой дороги к полигону ТБО</t>
  </si>
  <si>
    <t>Обследование моста через р. Ошторма по ул. Тойменка</t>
  </si>
  <si>
    <t>Ремонт участка тротуара по ул. Тойменка от ДК "Победа"</t>
  </si>
  <si>
    <t>Площадь 300 кв. м.</t>
  </si>
  <si>
    <t xml:space="preserve">Ремонт автомобильной дороги по ул. Краснознамённая (от ул. Ленина до ул. Крупская) </t>
  </si>
  <si>
    <t>Протяжённость 0,158 км.</t>
  </si>
  <si>
    <t>Протяжённость 0,04 км.</t>
  </si>
  <si>
    <t>Протяжённость 0,253 км.</t>
  </si>
  <si>
    <t>Протяжённость 1,6 км.</t>
  </si>
  <si>
    <t>1.1</t>
  </si>
  <si>
    <t>1.1.2</t>
  </si>
  <si>
    <t>1.1.3</t>
  </si>
  <si>
    <t>1.1.4</t>
  </si>
  <si>
    <t>1.1.5</t>
  </si>
  <si>
    <t>1.1.6</t>
  </si>
  <si>
    <t>1.1.7</t>
  </si>
  <si>
    <t>1.2</t>
  </si>
  <si>
    <t>1.3</t>
  </si>
  <si>
    <t>1.4</t>
  </si>
  <si>
    <t>1.5</t>
  </si>
  <si>
    <t>1.6</t>
  </si>
  <si>
    <t>1.7</t>
  </si>
  <si>
    <t>1.8</t>
  </si>
  <si>
    <t>1.9</t>
  </si>
  <si>
    <t>Протяжённость 0,55 км.</t>
  </si>
  <si>
    <t>Финансирование на 2016 год, тыс. руб.</t>
  </si>
  <si>
    <t>Ремонт участка дороги по ул. Урицкого</t>
  </si>
  <si>
    <t>Протяжённость 0,1 км.</t>
  </si>
  <si>
    <t>Подпрограмма "Совершенствование, реконструкция, ремонт и содержание автомобильных дорог в городе Вятские Поляны на 2014 — 2018 годы"</t>
  </si>
  <si>
    <t>Подпрограмма          "Повышение безопасности дорожного движения на территории муниципального образования городского округа город Вятские Поляны Кировской области в 2014 — 2018 годах"</t>
  </si>
  <si>
    <t xml:space="preserve">города Вятские Поляны  </t>
  </si>
  <si>
    <t xml:space="preserve">от  01.11.2013     № 1696      </t>
  </si>
  <si>
    <t xml:space="preserve">(в редакции постановления                     </t>
  </si>
  <si>
    <t>Приложение № 6</t>
  </si>
  <si>
    <t>Программа "Развитие транспортной системы на 2014 — 2018 годы"</t>
  </si>
  <si>
    <t xml:space="preserve">Ремонт участков автомобильной дороги по ул. Тойменка </t>
  </si>
  <si>
    <t>Протяжённость 0,4 км (учтена в 2015 году)</t>
  </si>
  <si>
    <t>Ремонт участка автомобильной дороги по ул. Тойменка (от поворота до моста)</t>
  </si>
  <si>
    <r>
      <t xml:space="preserve">Отремонтировано автомобильных дорог общего пользования местного значения - </t>
    </r>
    <r>
      <rPr>
        <b/>
        <sz val="12"/>
        <rFont val="Times New Roman"/>
        <family val="1"/>
        <charset val="204"/>
      </rPr>
      <t xml:space="preserve">0 км; </t>
    </r>
    <r>
      <rPr>
        <sz val="12"/>
        <rFont val="Times New Roman"/>
        <family val="1"/>
        <charset val="204"/>
      </rPr>
      <t xml:space="preserve">отремонтировано муниципальных автомобильных дорог - </t>
    </r>
    <r>
      <rPr>
        <b/>
        <sz val="12"/>
        <rFont val="Times New Roman"/>
        <family val="1"/>
        <charset val="204"/>
      </rPr>
      <t xml:space="preserve">3,3 км; </t>
    </r>
    <r>
      <rPr>
        <sz val="12"/>
        <rFont val="Times New Roman"/>
        <family val="1"/>
        <charset val="204"/>
      </rPr>
      <t xml:space="preserve">доля протяженности автомобильных дорог  общего пользования местного значения, не отвечающих  нормативным требованиям, в общей  протяженности  автомобильных  дорог общего пользования местного значения </t>
    </r>
    <r>
      <rPr>
        <b/>
        <sz val="12"/>
        <rFont val="Times New Roman"/>
        <family val="1"/>
        <charset val="204"/>
      </rPr>
      <t xml:space="preserve">86%;       </t>
    </r>
    <r>
      <rPr>
        <sz val="12"/>
        <rFont val="Times New Roman"/>
        <family val="1"/>
        <charset val="204"/>
      </rPr>
      <t xml:space="preserve">    
сокращение доли  протяженности муниципальных  автомобильных дорог, не отвечающих  нормативным требованиям, в общей  протяженности  муниципальных автомобильных  дорог до </t>
    </r>
    <r>
      <rPr>
        <b/>
        <sz val="12"/>
        <rFont val="Times New Roman"/>
        <family val="1"/>
        <charset val="204"/>
      </rPr>
      <t>82%</t>
    </r>
  </si>
  <si>
    <r>
      <t>-сокращение количества погибших и пострадавших в результате  дорожно-транспортных происшествий — на 10</t>
    </r>
    <r>
      <rPr>
        <b/>
        <sz val="12"/>
        <rFont val="Times New Roman"/>
        <family val="1"/>
        <charset val="204"/>
      </rPr>
      <t>%</t>
    </r>
    <r>
      <rPr>
        <sz val="12"/>
        <rFont val="Times New Roman"/>
        <family val="1"/>
        <charset val="204"/>
      </rPr>
      <t xml:space="preserve">;
-снижение социально-экономического ущерба от дорожно-транспортных происшествий — на </t>
    </r>
    <r>
      <rPr>
        <b/>
        <sz val="12"/>
        <rFont val="Times New Roman"/>
        <family val="1"/>
        <charset val="204"/>
      </rPr>
      <t>3000,0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>тыс. рублей</t>
    </r>
  </si>
  <si>
    <t xml:space="preserve">от  29.12.2015 №  2948 )              </t>
  </si>
</sst>
</file>

<file path=xl/styles.xml><?xml version="1.0" encoding="utf-8"?>
<styleSheet xmlns="http://schemas.openxmlformats.org/spreadsheetml/2006/main">
  <numFmts count="4">
    <numFmt numFmtId="164" formatCode="0.000"/>
    <numFmt numFmtId="165" formatCode="#,##0.0"/>
    <numFmt numFmtId="166" formatCode="dd/mm/yy"/>
    <numFmt numFmtId="167" formatCode="0.0"/>
  </numFmts>
  <fonts count="7"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1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1">
    <xf numFmtId="0" fontId="0" fillId="0" borderId="0"/>
  </cellStyleXfs>
  <cellXfs count="128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/>
    </xf>
    <xf numFmtId="49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wrapText="1"/>
    </xf>
    <xf numFmtId="0" fontId="3" fillId="0" borderId="0" xfId="0" applyFont="1"/>
    <xf numFmtId="0" fontId="6" fillId="0" borderId="0" xfId="0" applyFont="1" applyBorder="1" applyAlignment="1">
      <alignment horizontal="center" vertical="center"/>
    </xf>
    <xf numFmtId="0" fontId="0" fillId="0" borderId="0" xfId="0" applyFill="1"/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wrapText="1"/>
    </xf>
    <xf numFmtId="1" fontId="1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wrapText="1"/>
    </xf>
    <xf numFmtId="167" fontId="1" fillId="0" borderId="1" xfId="0" applyNumberFormat="1" applyFont="1" applyFill="1" applyBorder="1" applyAlignment="1">
      <alignment horizontal="center" wrapText="1"/>
    </xf>
    <xf numFmtId="1" fontId="3" fillId="0" borderId="1" xfId="0" applyNumberFormat="1" applyFont="1" applyFill="1" applyBorder="1" applyAlignment="1">
      <alignment horizontal="left" wrapText="1"/>
    </xf>
    <xf numFmtId="0" fontId="3" fillId="0" borderId="0" xfId="0" applyFont="1" applyFill="1" applyAlignment="1">
      <alignment horizontal="left"/>
    </xf>
    <xf numFmtId="49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left" wrapText="1"/>
    </xf>
    <xf numFmtId="164" fontId="3" fillId="0" borderId="6" xfId="0" applyNumberFormat="1" applyFont="1" applyFill="1" applyBorder="1" applyAlignment="1">
      <alignment horizontal="center" wrapText="1"/>
    </xf>
    <xf numFmtId="164" fontId="3" fillId="0" borderId="5" xfId="0" applyNumberFormat="1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/>
    </xf>
    <xf numFmtId="167" fontId="1" fillId="0" borderId="2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left" vertical="center"/>
    </xf>
    <xf numFmtId="0" fontId="1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left" vertical="center" wrapText="1"/>
    </xf>
    <xf numFmtId="166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center"/>
    </xf>
    <xf numFmtId="167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14" fontId="3" fillId="0" borderId="1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horizontal="center" wrapText="1"/>
    </xf>
    <xf numFmtId="0" fontId="2" fillId="0" borderId="0" xfId="0" applyFont="1" applyFill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3" fillId="0" borderId="3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wrapText="1"/>
    </xf>
    <xf numFmtId="0" fontId="1" fillId="0" borderId="0" xfId="0" applyFont="1" applyFill="1" applyAlignment="1">
      <alignment horizont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wrapText="1"/>
    </xf>
    <xf numFmtId="0" fontId="3" fillId="0" borderId="0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3" fillId="0" borderId="1" xfId="0" applyFont="1" applyBorder="1" applyAlignment="1" applyProtection="1">
      <alignment horizontal="center" wrapText="1"/>
      <protection locked="0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14" fontId="3" fillId="0" borderId="1" xfId="0" applyNumberFormat="1" applyFont="1" applyFill="1" applyBorder="1" applyAlignment="1">
      <alignment horizontal="center" vertical="top"/>
    </xf>
    <xf numFmtId="0" fontId="5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14" fontId="3" fillId="0" borderId="6" xfId="0" applyNumberFormat="1" applyFont="1" applyFill="1" applyBorder="1" applyAlignment="1">
      <alignment horizontal="center" vertical="center"/>
    </xf>
    <xf numFmtId="14" fontId="3" fillId="0" borderId="7" xfId="0" applyNumberFormat="1" applyFont="1" applyFill="1" applyBorder="1" applyAlignment="1">
      <alignment horizontal="center" vertical="center"/>
    </xf>
    <xf numFmtId="0" fontId="0" fillId="0" borderId="7" xfId="0" applyBorder="1" applyAlignment="1"/>
    <xf numFmtId="0" fontId="0" fillId="0" borderId="5" xfId="0" applyBorder="1" applyAlignment="1"/>
    <xf numFmtId="164" fontId="3" fillId="0" borderId="6" xfId="0" applyNumberFormat="1" applyFont="1" applyFill="1" applyBorder="1" applyAlignment="1">
      <alignment horizontal="left" wrapText="1"/>
    </xf>
    <xf numFmtId="164" fontId="3" fillId="0" borderId="5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67" fontId="3" fillId="0" borderId="6" xfId="0" applyNumberFormat="1" applyFont="1" applyFill="1" applyBorder="1" applyAlignment="1">
      <alignment horizontal="center" wrapText="1"/>
    </xf>
    <xf numFmtId="167" fontId="3" fillId="0" borderId="5" xfId="0" applyNumberFormat="1" applyFont="1" applyFill="1" applyBorder="1" applyAlignment="1">
      <alignment horizontal="center" wrapText="1"/>
    </xf>
    <xf numFmtId="0" fontId="3" fillId="0" borderId="6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0" fillId="0" borderId="5" xfId="0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49" fontId="1" fillId="0" borderId="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81"/>
  <sheetViews>
    <sheetView tabSelected="1" topLeftCell="B82" workbookViewId="0">
      <selection activeCell="I8" sqref="I8:K8"/>
    </sheetView>
  </sheetViews>
  <sheetFormatPr defaultColWidth="11.5703125" defaultRowHeight="12.75"/>
  <cols>
    <col min="1" max="1" width="5.7109375" customWidth="1"/>
    <col min="2" max="2" width="34" customWidth="1"/>
    <col min="3" max="3" width="16.85546875" customWidth="1"/>
    <col min="4" max="5" width="12.7109375" customWidth="1"/>
    <col min="6" max="6" width="17.140625" customWidth="1"/>
    <col min="7" max="9" width="0" hidden="1" customWidth="1"/>
    <col min="10" max="10" width="18.140625" customWidth="1"/>
    <col min="11" max="11" width="25.140625" customWidth="1"/>
  </cols>
  <sheetData>
    <row r="1" spans="1:11" ht="13.5" customHeight="1">
      <c r="I1" s="84" t="s">
        <v>106</v>
      </c>
      <c r="J1" s="84"/>
      <c r="K1" s="80"/>
    </row>
    <row r="2" spans="1:11" ht="15.75">
      <c r="I2" s="80"/>
      <c r="J2" s="2"/>
      <c r="K2" s="80"/>
    </row>
    <row r="3" spans="1:11" ht="15.75">
      <c r="I3" s="84" t="s">
        <v>65</v>
      </c>
      <c r="J3" s="84"/>
      <c r="K3" s="84"/>
    </row>
    <row r="4" spans="1:11" ht="15">
      <c r="I4" s="85" t="s">
        <v>0</v>
      </c>
      <c r="J4" s="85"/>
      <c r="K4" s="85"/>
    </row>
    <row r="5" spans="1:11" ht="15">
      <c r="I5" s="85" t="s">
        <v>103</v>
      </c>
      <c r="J5" s="85"/>
      <c r="K5" s="85"/>
    </row>
    <row r="6" spans="1:11" ht="12.6" customHeight="1">
      <c r="I6" s="84" t="s">
        <v>104</v>
      </c>
      <c r="J6" s="84"/>
      <c r="K6" s="84"/>
    </row>
    <row r="7" spans="1:11" ht="13.35" customHeight="1">
      <c r="I7" s="84" t="s">
        <v>105</v>
      </c>
      <c r="J7" s="84"/>
      <c r="K7" s="84"/>
    </row>
    <row r="8" spans="1:11" ht="15.75">
      <c r="I8" s="84" t="s">
        <v>113</v>
      </c>
      <c r="J8" s="84"/>
      <c r="K8" s="84"/>
    </row>
    <row r="9" spans="1:11" ht="15.75">
      <c r="B9" s="1"/>
      <c r="C9" s="1"/>
      <c r="D9" s="1"/>
      <c r="E9" s="1"/>
      <c r="F9" s="1"/>
      <c r="G9" s="1"/>
      <c r="H9" s="1"/>
      <c r="I9" s="1"/>
      <c r="J9" s="1"/>
    </row>
    <row r="10" spans="1:11" ht="15.75">
      <c r="B10" s="1"/>
      <c r="C10" s="1"/>
      <c r="D10" s="1"/>
      <c r="E10" s="1"/>
      <c r="F10" s="1"/>
      <c r="G10" s="1"/>
      <c r="H10" s="1"/>
      <c r="I10" s="1"/>
      <c r="J10" s="1"/>
    </row>
    <row r="11" spans="1:11" ht="18.75">
      <c r="B11" s="91" t="s">
        <v>1</v>
      </c>
      <c r="C11" s="91"/>
      <c r="D11" s="91"/>
      <c r="E11" s="91"/>
      <c r="F11" s="91"/>
      <c r="G11" s="91"/>
      <c r="H11" s="91"/>
      <c r="I11" s="91"/>
      <c r="J11" s="91"/>
    </row>
    <row r="12" spans="1:11" ht="18.75">
      <c r="B12" s="3"/>
      <c r="C12" s="13" t="s">
        <v>66</v>
      </c>
      <c r="D12" s="1"/>
      <c r="E12" s="1"/>
      <c r="F12" s="1"/>
      <c r="G12" s="1"/>
      <c r="H12" s="1"/>
      <c r="I12" s="3"/>
      <c r="J12" s="3"/>
    </row>
    <row r="13" spans="1:11" ht="15.7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4" t="s">
        <v>2</v>
      </c>
    </row>
    <row r="14" spans="1:11" ht="45" customHeight="1">
      <c r="A14" s="92" t="s">
        <v>3</v>
      </c>
      <c r="B14" s="93" t="s">
        <v>4</v>
      </c>
      <c r="C14" s="94" t="s">
        <v>5</v>
      </c>
      <c r="D14" s="89" t="s">
        <v>6</v>
      </c>
      <c r="E14" s="89"/>
      <c r="F14" s="89" t="s">
        <v>7</v>
      </c>
      <c r="G14" s="16"/>
      <c r="H14" s="16"/>
      <c r="I14" s="16"/>
      <c r="J14" s="94" t="s">
        <v>98</v>
      </c>
      <c r="K14" s="86" t="s">
        <v>8</v>
      </c>
    </row>
    <row r="15" spans="1:11" ht="47.1" customHeight="1">
      <c r="A15" s="92"/>
      <c r="B15" s="93"/>
      <c r="C15" s="94"/>
      <c r="D15" s="17" t="s">
        <v>9</v>
      </c>
      <c r="E15" s="17" t="s">
        <v>10</v>
      </c>
      <c r="F15" s="89"/>
      <c r="G15" s="18">
        <v>2016</v>
      </c>
      <c r="H15" s="18">
        <v>2017</v>
      </c>
      <c r="I15" s="18">
        <v>2018</v>
      </c>
      <c r="J15" s="94"/>
      <c r="K15" s="86"/>
    </row>
    <row r="16" spans="1:11" ht="20.85" customHeight="1">
      <c r="A16" s="87"/>
      <c r="B16" s="88" t="s">
        <v>107</v>
      </c>
      <c r="C16" s="89"/>
      <c r="D16" s="90">
        <v>41640</v>
      </c>
      <c r="E16" s="90">
        <v>43465</v>
      </c>
      <c r="F16" s="19" t="s">
        <v>11</v>
      </c>
      <c r="G16" s="20"/>
      <c r="H16" s="20"/>
      <c r="I16" s="20"/>
      <c r="J16" s="21">
        <f>J17+J18</f>
        <v>30944.2</v>
      </c>
      <c r="K16" s="95"/>
    </row>
    <row r="17" spans="1:11" ht="28.35" customHeight="1">
      <c r="A17" s="87"/>
      <c r="B17" s="88"/>
      <c r="C17" s="89"/>
      <c r="D17" s="90"/>
      <c r="E17" s="90"/>
      <c r="F17" s="22" t="s">
        <v>12</v>
      </c>
      <c r="G17" s="20"/>
      <c r="H17" s="20"/>
      <c r="I17" s="20"/>
      <c r="J17" s="21">
        <f>J20+J54</f>
        <v>23369.200000000001</v>
      </c>
      <c r="K17" s="95"/>
    </row>
    <row r="18" spans="1:11" ht="28.35" customHeight="1">
      <c r="A18" s="87"/>
      <c r="B18" s="88"/>
      <c r="C18" s="89"/>
      <c r="D18" s="90"/>
      <c r="E18" s="90"/>
      <c r="F18" s="22" t="s">
        <v>13</v>
      </c>
      <c r="G18" s="20"/>
      <c r="H18" s="20"/>
      <c r="I18" s="20"/>
      <c r="J18" s="23">
        <f>J21</f>
        <v>7575</v>
      </c>
      <c r="K18" s="5"/>
    </row>
    <row r="19" spans="1:11" ht="140.25" customHeight="1">
      <c r="A19" s="97" t="s">
        <v>14</v>
      </c>
      <c r="B19" s="98" t="s">
        <v>101</v>
      </c>
      <c r="C19" s="99" t="s">
        <v>15</v>
      </c>
      <c r="D19" s="100">
        <v>41640</v>
      </c>
      <c r="E19" s="100">
        <v>43465</v>
      </c>
      <c r="F19" s="19" t="s">
        <v>11</v>
      </c>
      <c r="G19" s="20"/>
      <c r="H19" s="20"/>
      <c r="I19" s="20"/>
      <c r="J19" s="21">
        <v>30323.7</v>
      </c>
      <c r="K19" s="96" t="s">
        <v>111</v>
      </c>
    </row>
    <row r="20" spans="1:11" ht="135.75" customHeight="1">
      <c r="A20" s="97"/>
      <c r="B20" s="98"/>
      <c r="C20" s="99"/>
      <c r="D20" s="100"/>
      <c r="E20" s="100"/>
      <c r="F20" s="24" t="s">
        <v>12</v>
      </c>
      <c r="G20" s="20"/>
      <c r="H20" s="20"/>
      <c r="I20" s="20"/>
      <c r="J20" s="21">
        <v>22748.7</v>
      </c>
      <c r="K20" s="96"/>
    </row>
    <row r="21" spans="1:11" ht="231" customHeight="1">
      <c r="A21" s="97"/>
      <c r="B21" s="98"/>
      <c r="C21" s="99"/>
      <c r="D21" s="100"/>
      <c r="E21" s="100"/>
      <c r="F21" s="24" t="s">
        <v>13</v>
      </c>
      <c r="G21" s="20"/>
      <c r="H21" s="20"/>
      <c r="I21" s="20"/>
      <c r="J21" s="25">
        <f>J23+J45+J46</f>
        <v>7575</v>
      </c>
      <c r="K21" s="96"/>
    </row>
    <row r="22" spans="1:11" s="14" customFormat="1" ht="29.1" customHeight="1">
      <c r="A22" s="115" t="s">
        <v>82</v>
      </c>
      <c r="B22" s="116" t="s">
        <v>17</v>
      </c>
      <c r="C22" s="26"/>
      <c r="D22" s="22"/>
      <c r="E22" s="22"/>
      <c r="F22" s="22" t="s">
        <v>12</v>
      </c>
      <c r="G22" s="27" t="e">
        <f>G25+G27+"#ССЫЛ!#ССЫЛ!"+"#ССЫЛ!#ССЫЛ!"+"#ССЫЛ!#ССЫЛ!"+"#ССЫЛ!#ССЫЛ!"+G24</f>
        <v>#VALUE!</v>
      </c>
      <c r="H22" s="27" t="e">
        <f>H25+H27+"#ССЫЛ!#ССЫЛ!"+"#ССЫЛ!#ССЫЛ!"+"#ССЫЛ!#ССЫЛ!"+"#ССЫЛ!#ССЫЛ!"</f>
        <v>#VALUE!</v>
      </c>
      <c r="I22" s="27" t="e">
        <f>I25+I27+"#ССЫЛ!#ССЫЛ!"+"#ССЫЛ!#ССЫЛ!"+"#ССЫЛ!#ССЫЛ!"+"#ССЫЛ!#ССЫЛ!"</f>
        <v>#VALUE!</v>
      </c>
      <c r="J22" s="28">
        <f>J27+J24+J29+J32+J35+J38+J36+J40</f>
        <v>5599.0889999999999</v>
      </c>
      <c r="K22" s="65"/>
    </row>
    <row r="23" spans="1:11" s="14" customFormat="1" ht="34.35" customHeight="1">
      <c r="A23" s="115"/>
      <c r="B23" s="116"/>
      <c r="D23" s="109">
        <v>42370</v>
      </c>
      <c r="E23" s="109">
        <v>42735</v>
      </c>
      <c r="F23" s="22" t="s">
        <v>13</v>
      </c>
      <c r="G23" s="27" t="e">
        <f>G26+G28+"#ССЫЛ!#ССЫЛ!"+"#ССЫЛ!#ССЫЛ!"+"#ССЫЛ!#ССЫЛ!"+"#ССЫЛ!#ССЫЛ!"</f>
        <v>#VALUE!</v>
      </c>
      <c r="H23" s="27" t="e">
        <f>H26+H28+"#ССЫЛ!#ССЫЛ!"+"#ССЫЛ!#ССЫЛ!"+"#ССЫЛ!#ССЫЛ!"+"#ССЫЛ!#ССЫЛ!"</f>
        <v>#VALUE!</v>
      </c>
      <c r="I23" s="27" t="e">
        <f>I26+I28+"#ССЫЛ!#ССЫЛ!"+"#ССЫЛ!#ССЫЛ!"+"#ССЫЛ!#ССЫЛ!"+"#ССЫЛ!#ССЫЛ!"</f>
        <v>#VALUE!</v>
      </c>
      <c r="J23" s="28">
        <f>J26+J28+J33+J37+J39</f>
        <v>6000</v>
      </c>
      <c r="K23" s="65"/>
    </row>
    <row r="24" spans="1:11" s="14" customFormat="1" ht="33.6" customHeight="1">
      <c r="A24" s="102" t="s">
        <v>16</v>
      </c>
      <c r="B24" s="89" t="s">
        <v>69</v>
      </c>
      <c r="C24" s="117"/>
      <c r="D24" s="110"/>
      <c r="E24" s="110"/>
      <c r="F24" s="22" t="s">
        <v>12</v>
      </c>
      <c r="G24" s="89">
        <v>5035.5</v>
      </c>
      <c r="H24" s="89"/>
      <c r="I24" s="89"/>
      <c r="J24" s="113">
        <v>73.641000000000005</v>
      </c>
      <c r="K24" s="101" t="s">
        <v>18</v>
      </c>
    </row>
    <row r="25" spans="1:11" s="14" customFormat="1" ht="12.75" hidden="1" customHeight="1">
      <c r="A25" s="102"/>
      <c r="B25" s="89"/>
      <c r="C25" s="89"/>
      <c r="D25" s="110"/>
      <c r="E25" s="110"/>
      <c r="F25" s="17"/>
      <c r="G25" s="89"/>
      <c r="H25" s="89"/>
      <c r="I25" s="89"/>
      <c r="J25" s="114"/>
      <c r="K25" s="101"/>
    </row>
    <row r="26" spans="1:11" s="14" customFormat="1" ht="33.6" customHeight="1">
      <c r="A26" s="102"/>
      <c r="B26" s="89"/>
      <c r="C26" s="89"/>
      <c r="D26" s="111"/>
      <c r="E26" s="111"/>
      <c r="F26" s="22" t="s">
        <v>13</v>
      </c>
      <c r="G26" s="27"/>
      <c r="H26" s="27"/>
      <c r="I26" s="27"/>
      <c r="J26" s="29">
        <v>1343</v>
      </c>
      <c r="K26" s="101"/>
    </row>
    <row r="27" spans="1:11" s="14" customFormat="1" ht="32.25" customHeight="1">
      <c r="A27" s="102" t="s">
        <v>83</v>
      </c>
      <c r="B27" s="103" t="s">
        <v>77</v>
      </c>
      <c r="C27" s="89"/>
      <c r="D27" s="111"/>
      <c r="E27" s="111"/>
      <c r="F27" s="22" t="s">
        <v>12</v>
      </c>
      <c r="G27" s="27"/>
      <c r="H27" s="27"/>
      <c r="I27" s="27"/>
      <c r="J27" s="30">
        <v>49.869</v>
      </c>
      <c r="K27" s="105" t="s">
        <v>78</v>
      </c>
    </row>
    <row r="28" spans="1:11" s="14" customFormat="1" ht="33" customHeight="1">
      <c r="A28" s="102"/>
      <c r="B28" s="104"/>
      <c r="C28" s="89"/>
      <c r="D28" s="111"/>
      <c r="E28" s="111"/>
      <c r="F28" s="22" t="s">
        <v>13</v>
      </c>
      <c r="G28" s="27"/>
      <c r="H28" s="27"/>
      <c r="I28" s="27"/>
      <c r="J28" s="29">
        <v>900</v>
      </c>
      <c r="K28" s="106"/>
    </row>
    <row r="29" spans="1:11" s="14" customFormat="1" ht="45.75" customHeight="1">
      <c r="A29" s="31" t="s">
        <v>84</v>
      </c>
      <c r="B29" s="17" t="s">
        <v>73</v>
      </c>
      <c r="C29" s="17"/>
      <c r="D29" s="111"/>
      <c r="E29" s="111"/>
      <c r="F29" s="22" t="s">
        <v>12</v>
      </c>
      <c r="G29" s="27"/>
      <c r="H29" s="27"/>
      <c r="I29" s="27"/>
      <c r="J29" s="32">
        <v>1068.828</v>
      </c>
      <c r="K29" s="66" t="s">
        <v>81</v>
      </c>
    </row>
    <row r="30" spans="1:11" s="14" customFormat="1" ht="0.75" hidden="1" customHeight="1">
      <c r="A30" s="31"/>
      <c r="B30" s="107"/>
      <c r="C30" s="107"/>
      <c r="D30" s="111"/>
      <c r="E30" s="111"/>
      <c r="F30" s="123" t="s">
        <v>12</v>
      </c>
      <c r="G30" s="27"/>
      <c r="H30" s="27"/>
      <c r="I30" s="27"/>
      <c r="J30" s="121">
        <v>789.4</v>
      </c>
      <c r="K30" s="119" t="s">
        <v>55</v>
      </c>
    </row>
    <row r="31" spans="1:11" s="14" customFormat="1" ht="0.75" hidden="1" customHeight="1">
      <c r="A31" s="31"/>
      <c r="B31" s="108"/>
      <c r="C31" s="108"/>
      <c r="D31" s="111"/>
      <c r="E31" s="111"/>
      <c r="F31" s="124"/>
      <c r="G31" s="27"/>
      <c r="H31" s="27"/>
      <c r="I31" s="27"/>
      <c r="J31" s="122"/>
      <c r="K31" s="120"/>
    </row>
    <row r="32" spans="1:11" s="14" customFormat="1" ht="31.35" customHeight="1">
      <c r="A32" s="31" t="s">
        <v>85</v>
      </c>
      <c r="B32" s="89" t="s">
        <v>110</v>
      </c>
      <c r="C32" s="89"/>
      <c r="D32" s="111"/>
      <c r="E32" s="111"/>
      <c r="F32" s="33" t="s">
        <v>12</v>
      </c>
      <c r="G32" s="27"/>
      <c r="H32" s="27"/>
      <c r="I32" s="27"/>
      <c r="J32" s="34">
        <v>86.213999999999999</v>
      </c>
      <c r="K32" s="101" t="s">
        <v>80</v>
      </c>
    </row>
    <row r="33" spans="1:11" s="14" customFormat="1" ht="33.75" customHeight="1">
      <c r="A33" s="31"/>
      <c r="B33" s="89"/>
      <c r="C33" s="89"/>
      <c r="D33" s="111"/>
      <c r="E33" s="111"/>
      <c r="F33" s="22" t="s">
        <v>13</v>
      </c>
      <c r="G33" s="27"/>
      <c r="H33" s="27"/>
      <c r="I33" s="27"/>
      <c r="J33" s="35">
        <v>1622</v>
      </c>
      <c r="K33" s="101"/>
    </row>
    <row r="34" spans="1:11" s="14" customFormat="1" ht="45.75" hidden="1" customHeight="1">
      <c r="A34" s="31"/>
      <c r="B34" s="17" t="s">
        <v>68</v>
      </c>
      <c r="C34" s="17"/>
      <c r="D34" s="111"/>
      <c r="E34" s="111"/>
      <c r="F34" s="36" t="s">
        <v>12</v>
      </c>
      <c r="G34" s="27"/>
      <c r="H34" s="27"/>
      <c r="I34" s="27"/>
      <c r="J34" s="35"/>
      <c r="K34" s="65" t="s">
        <v>64</v>
      </c>
    </row>
    <row r="35" spans="1:11" s="14" customFormat="1" ht="45.75" customHeight="1">
      <c r="A35" s="31" t="s">
        <v>86</v>
      </c>
      <c r="B35" s="17" t="s">
        <v>70</v>
      </c>
      <c r="C35" s="17"/>
      <c r="D35" s="111"/>
      <c r="E35" s="111"/>
      <c r="F35" s="76" t="s">
        <v>12</v>
      </c>
      <c r="G35" s="27"/>
      <c r="H35" s="27"/>
      <c r="I35" s="27"/>
      <c r="J35" s="35">
        <v>3791.424</v>
      </c>
      <c r="K35" s="66" t="s">
        <v>97</v>
      </c>
    </row>
    <row r="36" spans="1:11" s="14" customFormat="1" ht="27.75" customHeight="1">
      <c r="A36" s="102" t="s">
        <v>87</v>
      </c>
      <c r="B36" s="107" t="s">
        <v>108</v>
      </c>
      <c r="C36" s="37"/>
      <c r="D36" s="111"/>
      <c r="E36" s="111"/>
      <c r="F36" s="22" t="s">
        <v>12</v>
      </c>
      <c r="G36" s="27" t="e">
        <f t="shared" ref="G36:I37" si="0">"#ССЫЛ!#ССЫЛ!"+G38+"#ССЫЛ!#ССЫЛ!"+"#ССЫЛ!#ССЫЛ!"+"#ССЫЛ!#ССЫЛ!"</f>
        <v>#VALUE!</v>
      </c>
      <c r="H36" s="32" t="e">
        <f t="shared" si="0"/>
        <v>#VALUE!</v>
      </c>
      <c r="I36" s="32" t="e">
        <f t="shared" si="0"/>
        <v>#VALUE!</v>
      </c>
      <c r="J36" s="38">
        <v>95</v>
      </c>
      <c r="K36" s="119" t="s">
        <v>109</v>
      </c>
    </row>
    <row r="37" spans="1:11" s="14" customFormat="1" ht="35.25" customHeight="1">
      <c r="A37" s="102"/>
      <c r="B37" s="108"/>
      <c r="C37" s="37"/>
      <c r="D37" s="111"/>
      <c r="E37" s="111"/>
      <c r="F37" s="22" t="s">
        <v>13</v>
      </c>
      <c r="G37" s="27" t="e">
        <f t="shared" si="0"/>
        <v>#VALUE!</v>
      </c>
      <c r="H37" s="27" t="e">
        <f t="shared" si="0"/>
        <v>#VALUE!</v>
      </c>
      <c r="I37" s="27" t="e">
        <f t="shared" si="0"/>
        <v>#VALUE!</v>
      </c>
      <c r="J37" s="38">
        <v>1800</v>
      </c>
      <c r="K37" s="125"/>
    </row>
    <row r="38" spans="1:11" s="14" customFormat="1" ht="44.85" customHeight="1">
      <c r="A38" s="102" t="s">
        <v>88</v>
      </c>
      <c r="B38" s="89" t="s">
        <v>71</v>
      </c>
      <c r="C38" s="17"/>
      <c r="D38" s="111"/>
      <c r="E38" s="111"/>
      <c r="F38" s="22" t="s">
        <v>12</v>
      </c>
      <c r="G38" s="27"/>
      <c r="H38" s="27"/>
      <c r="I38" s="27"/>
      <c r="J38" s="38">
        <v>19.113</v>
      </c>
      <c r="K38" s="101" t="s">
        <v>79</v>
      </c>
    </row>
    <row r="39" spans="1:11" s="14" customFormat="1" ht="40.5" customHeight="1">
      <c r="A39" s="102"/>
      <c r="B39" s="89"/>
      <c r="C39" s="17"/>
      <c r="D39" s="111"/>
      <c r="E39" s="111"/>
      <c r="F39" s="22" t="s">
        <v>13</v>
      </c>
      <c r="G39" s="27"/>
      <c r="H39" s="27"/>
      <c r="I39" s="27"/>
      <c r="J39" s="38">
        <v>335</v>
      </c>
      <c r="K39" s="101"/>
    </row>
    <row r="40" spans="1:11" s="14" customFormat="1" ht="40.5" customHeight="1">
      <c r="A40" s="31"/>
      <c r="B40" s="78" t="s">
        <v>99</v>
      </c>
      <c r="C40" s="17"/>
      <c r="D40" s="111"/>
      <c r="E40" s="111"/>
      <c r="F40" s="22" t="s">
        <v>12</v>
      </c>
      <c r="G40" s="79"/>
      <c r="H40" s="79"/>
      <c r="I40" s="79"/>
      <c r="J40" s="15">
        <v>415</v>
      </c>
      <c r="K40" s="81" t="s">
        <v>64</v>
      </c>
    </row>
    <row r="41" spans="1:11" s="14" customFormat="1" ht="34.35" customHeight="1">
      <c r="A41" s="39" t="s">
        <v>89</v>
      </c>
      <c r="B41" s="77" t="s">
        <v>19</v>
      </c>
      <c r="C41" s="40"/>
      <c r="D41" s="111"/>
      <c r="E41" s="111"/>
      <c r="F41" s="22" t="s">
        <v>12</v>
      </c>
      <c r="G41" s="41">
        <v>24018</v>
      </c>
      <c r="H41" s="41">
        <v>24018</v>
      </c>
      <c r="I41" s="41">
        <v>24018</v>
      </c>
      <c r="J41" s="42">
        <v>12417.3</v>
      </c>
      <c r="K41" s="101" t="s">
        <v>20</v>
      </c>
    </row>
    <row r="42" spans="1:11" s="14" customFormat="1" ht="94.5">
      <c r="A42" s="39" t="s">
        <v>90</v>
      </c>
      <c r="B42" s="43" t="s">
        <v>21</v>
      </c>
      <c r="C42" s="44"/>
      <c r="D42" s="111"/>
      <c r="E42" s="111"/>
      <c r="F42" s="24" t="s">
        <v>12</v>
      </c>
      <c r="G42" s="45">
        <f>5324</f>
        <v>5324</v>
      </c>
      <c r="H42" s="45">
        <f>5856</f>
        <v>5856</v>
      </c>
      <c r="I42" s="46">
        <v>6462</v>
      </c>
      <c r="J42" s="25">
        <v>2000</v>
      </c>
      <c r="K42" s="101"/>
    </row>
    <row r="43" spans="1:11" s="14" customFormat="1" ht="31.5">
      <c r="A43" s="39" t="s">
        <v>91</v>
      </c>
      <c r="B43" s="47" t="s">
        <v>72</v>
      </c>
      <c r="C43" s="44"/>
      <c r="D43" s="111"/>
      <c r="E43" s="111"/>
      <c r="F43" s="24" t="s">
        <v>12</v>
      </c>
      <c r="G43" s="48"/>
      <c r="H43" s="48"/>
      <c r="I43" s="46"/>
      <c r="J43" s="82">
        <v>1800</v>
      </c>
      <c r="K43" s="81" t="s">
        <v>100</v>
      </c>
    </row>
    <row r="44" spans="1:11" s="14" customFormat="1" ht="28.35" customHeight="1">
      <c r="A44" s="115" t="s">
        <v>92</v>
      </c>
      <c r="B44" s="126" t="s">
        <v>22</v>
      </c>
      <c r="C44" s="49"/>
      <c r="D44" s="111"/>
      <c r="E44" s="111"/>
      <c r="F44" s="22" t="s">
        <v>12</v>
      </c>
      <c r="G44" s="41">
        <v>71.5</v>
      </c>
      <c r="H44" s="41">
        <v>91.5</v>
      </c>
      <c r="I44" s="41">
        <v>100.65</v>
      </c>
      <c r="J44" s="64">
        <v>112.7</v>
      </c>
      <c r="K44" s="101" t="s">
        <v>23</v>
      </c>
    </row>
    <row r="45" spans="1:11" s="14" customFormat="1" ht="29.1" customHeight="1">
      <c r="A45" s="115"/>
      <c r="B45" s="127"/>
      <c r="C45" s="51"/>
      <c r="D45" s="111"/>
      <c r="E45" s="111"/>
      <c r="F45" s="22" t="s">
        <v>13</v>
      </c>
      <c r="G45" s="41">
        <v>715</v>
      </c>
      <c r="H45" s="41">
        <v>915</v>
      </c>
      <c r="I45" s="41">
        <v>1006.5</v>
      </c>
      <c r="J45" s="64">
        <v>1575</v>
      </c>
      <c r="K45" s="101"/>
    </row>
    <row r="46" spans="1:11" s="14" customFormat="1" ht="53.25" hidden="1" customHeight="1">
      <c r="A46" s="51" t="s">
        <v>57</v>
      </c>
      <c r="B46" s="52" t="s">
        <v>56</v>
      </c>
      <c r="C46" s="51"/>
      <c r="D46" s="111"/>
      <c r="E46" s="111"/>
      <c r="F46" s="22" t="s">
        <v>13</v>
      </c>
      <c r="G46" s="41"/>
      <c r="H46" s="41"/>
      <c r="I46" s="41"/>
      <c r="J46" s="50"/>
      <c r="K46" s="65"/>
    </row>
    <row r="47" spans="1:11" s="14" customFormat="1" ht="45.75" hidden="1" customHeight="1">
      <c r="A47" s="53" t="s">
        <v>24</v>
      </c>
      <c r="B47" s="54" t="s">
        <v>25</v>
      </c>
      <c r="C47" s="55"/>
      <c r="D47" s="111"/>
      <c r="E47" s="111"/>
      <c r="F47" s="22" t="s">
        <v>12</v>
      </c>
      <c r="G47" s="55"/>
      <c r="H47" s="55"/>
      <c r="I47" s="55"/>
      <c r="J47" s="56"/>
      <c r="K47" s="67" t="s">
        <v>26</v>
      </c>
    </row>
    <row r="48" spans="1:11" s="68" customFormat="1" ht="80.25" hidden="1" customHeight="1">
      <c r="A48" s="53" t="s">
        <v>27</v>
      </c>
      <c r="B48" s="57" t="s">
        <v>58</v>
      </c>
      <c r="C48" s="58"/>
      <c r="D48" s="111"/>
      <c r="E48" s="111"/>
      <c r="F48" s="24" t="s">
        <v>12</v>
      </c>
      <c r="G48" s="19"/>
      <c r="H48" s="19"/>
      <c r="I48" s="19"/>
      <c r="J48" s="56"/>
      <c r="K48" s="17" t="s">
        <v>28</v>
      </c>
    </row>
    <row r="49" spans="1:11" s="68" customFormat="1" ht="46.5" customHeight="1">
      <c r="A49" s="53" t="s">
        <v>93</v>
      </c>
      <c r="B49" s="57" t="s">
        <v>59</v>
      </c>
      <c r="C49" s="58"/>
      <c r="D49" s="111"/>
      <c r="E49" s="111"/>
      <c r="F49" s="24" t="s">
        <v>12</v>
      </c>
      <c r="G49" s="19"/>
      <c r="H49" s="19"/>
      <c r="I49" s="19"/>
      <c r="J49" s="21">
        <v>402.1</v>
      </c>
      <c r="K49" s="17" t="s">
        <v>63</v>
      </c>
    </row>
    <row r="50" spans="1:11" s="68" customFormat="1" ht="47.25" hidden="1" customHeight="1">
      <c r="A50" s="53" t="s">
        <v>60</v>
      </c>
      <c r="B50" s="57" t="s">
        <v>61</v>
      </c>
      <c r="C50" s="58"/>
      <c r="D50" s="111"/>
      <c r="E50" s="111"/>
      <c r="F50" s="24" t="s">
        <v>12</v>
      </c>
      <c r="G50" s="19"/>
      <c r="H50" s="19"/>
      <c r="I50" s="19"/>
      <c r="J50" s="59"/>
      <c r="K50" s="17" t="s">
        <v>62</v>
      </c>
    </row>
    <row r="51" spans="1:11" s="14" customFormat="1" ht="29.25" customHeight="1">
      <c r="A51" s="60" t="s">
        <v>94</v>
      </c>
      <c r="B51" s="61" t="s">
        <v>29</v>
      </c>
      <c r="C51" s="62"/>
      <c r="D51" s="111"/>
      <c r="E51" s="111"/>
      <c r="F51" s="22" t="s">
        <v>12</v>
      </c>
      <c r="G51" s="63">
        <v>50</v>
      </c>
      <c r="H51" s="63">
        <v>66</v>
      </c>
      <c r="I51" s="63">
        <v>72.599999999999994</v>
      </c>
      <c r="J51" s="64">
        <v>50</v>
      </c>
      <c r="K51" s="38"/>
    </row>
    <row r="52" spans="1:11" s="14" customFormat="1" ht="30" customHeight="1">
      <c r="A52" s="60" t="s">
        <v>95</v>
      </c>
      <c r="B52" s="61" t="s">
        <v>74</v>
      </c>
      <c r="C52" s="62"/>
      <c r="D52" s="111"/>
      <c r="E52" s="111"/>
      <c r="F52" s="22" t="s">
        <v>12</v>
      </c>
      <c r="G52" s="63"/>
      <c r="H52" s="63"/>
      <c r="I52" s="63"/>
      <c r="J52" s="64">
        <v>236.5</v>
      </c>
      <c r="K52" s="38"/>
    </row>
    <row r="53" spans="1:11" s="14" customFormat="1" ht="30.75" customHeight="1">
      <c r="A53" s="60" t="s">
        <v>96</v>
      </c>
      <c r="B53" s="61" t="s">
        <v>75</v>
      </c>
      <c r="C53" s="62"/>
      <c r="D53" s="112"/>
      <c r="E53" s="112"/>
      <c r="F53" s="22" t="s">
        <v>12</v>
      </c>
      <c r="G53" s="63"/>
      <c r="H53" s="63"/>
      <c r="I53" s="63"/>
      <c r="J53" s="64">
        <v>130.99600000000001</v>
      </c>
      <c r="K53" s="17" t="s">
        <v>76</v>
      </c>
    </row>
    <row r="54" spans="1:11" s="14" customFormat="1" ht="206.25" customHeight="1">
      <c r="A54" s="51" t="s">
        <v>30</v>
      </c>
      <c r="B54" s="75" t="s">
        <v>102</v>
      </c>
      <c r="C54" s="17" t="s">
        <v>67</v>
      </c>
      <c r="D54" s="69">
        <v>41640</v>
      </c>
      <c r="E54" s="69">
        <v>43465</v>
      </c>
      <c r="F54" s="22" t="s">
        <v>12</v>
      </c>
      <c r="G54" s="49"/>
      <c r="H54" s="49"/>
      <c r="I54" s="49"/>
      <c r="J54" s="49">
        <f>J55+J56+J57+J58+J59+J60+J61+J62+J63+J64+J65+J66</f>
        <v>620.5</v>
      </c>
      <c r="K54" s="83" t="s">
        <v>112</v>
      </c>
    </row>
    <row r="55" spans="1:11" s="14" customFormat="1" ht="58.9" customHeight="1">
      <c r="A55" s="51" t="s">
        <v>31</v>
      </c>
      <c r="B55" s="70" t="s">
        <v>32</v>
      </c>
      <c r="C55" s="17"/>
      <c r="D55" s="109">
        <v>42370</v>
      </c>
      <c r="E55" s="109">
        <v>42735</v>
      </c>
      <c r="F55" s="22" t="s">
        <v>12</v>
      </c>
      <c r="G55" s="49"/>
      <c r="H55" s="49"/>
      <c r="I55" s="49"/>
      <c r="J55" s="17">
        <v>10</v>
      </c>
      <c r="K55" s="71"/>
    </row>
    <row r="56" spans="1:11" s="14" customFormat="1" ht="66.400000000000006" customHeight="1">
      <c r="A56" s="51" t="s">
        <v>33</v>
      </c>
      <c r="B56" s="72" t="s">
        <v>34</v>
      </c>
      <c r="C56" s="17"/>
      <c r="D56" s="110"/>
      <c r="E56" s="110"/>
      <c r="F56" s="22" t="s">
        <v>12</v>
      </c>
      <c r="G56" s="49"/>
      <c r="H56" s="49"/>
      <c r="I56" s="49"/>
      <c r="J56" s="17">
        <v>20</v>
      </c>
      <c r="K56" s="71"/>
    </row>
    <row r="57" spans="1:11" s="14" customFormat="1" ht="91.5" customHeight="1">
      <c r="A57" s="51" t="s">
        <v>35</v>
      </c>
      <c r="B57" s="73" t="s">
        <v>53</v>
      </c>
      <c r="C57" s="17"/>
      <c r="D57" s="110"/>
      <c r="E57" s="110"/>
      <c r="F57" s="22" t="s">
        <v>12</v>
      </c>
      <c r="G57" s="49"/>
      <c r="H57" s="49"/>
      <c r="I57" s="49"/>
      <c r="J57" s="17">
        <v>10</v>
      </c>
      <c r="K57" s="71"/>
    </row>
    <row r="58" spans="1:11" s="14" customFormat="1" ht="47.25" customHeight="1">
      <c r="A58" s="51" t="s">
        <v>36</v>
      </c>
      <c r="B58" s="73" t="s">
        <v>54</v>
      </c>
      <c r="C58" s="17"/>
      <c r="D58" s="111"/>
      <c r="E58" s="111"/>
      <c r="F58" s="22" t="s">
        <v>12</v>
      </c>
      <c r="G58" s="49"/>
      <c r="H58" s="49"/>
      <c r="I58" s="49"/>
      <c r="J58" s="17">
        <v>530.5</v>
      </c>
      <c r="K58" s="71"/>
    </row>
    <row r="59" spans="1:11" s="14" customFormat="1" ht="32.1" customHeight="1">
      <c r="A59" s="51" t="s">
        <v>37</v>
      </c>
      <c r="B59" s="70" t="s">
        <v>38</v>
      </c>
      <c r="C59" s="17"/>
      <c r="D59" s="111"/>
      <c r="E59" s="111"/>
      <c r="F59" s="22" t="s">
        <v>12</v>
      </c>
      <c r="G59" s="49"/>
      <c r="H59" s="49"/>
      <c r="I59" s="49"/>
      <c r="J59" s="17">
        <v>0</v>
      </c>
      <c r="K59" s="71"/>
    </row>
    <row r="60" spans="1:11" s="14" customFormat="1" ht="28.35" customHeight="1">
      <c r="A60" s="51" t="s">
        <v>39</v>
      </c>
      <c r="B60" s="72" t="s">
        <v>40</v>
      </c>
      <c r="C60" s="17"/>
      <c r="D60" s="111"/>
      <c r="E60" s="111"/>
      <c r="F60" s="22" t="s">
        <v>12</v>
      </c>
      <c r="G60" s="49"/>
      <c r="H60" s="49"/>
      <c r="I60" s="49"/>
      <c r="J60" s="17">
        <v>20</v>
      </c>
      <c r="K60" s="71"/>
    </row>
    <row r="61" spans="1:11" s="14" customFormat="1" ht="47.85" customHeight="1">
      <c r="A61" s="51" t="s">
        <v>41</v>
      </c>
      <c r="B61" s="73" t="s">
        <v>42</v>
      </c>
      <c r="C61" s="17"/>
      <c r="D61" s="111"/>
      <c r="E61" s="111"/>
      <c r="F61" s="22" t="s">
        <v>12</v>
      </c>
      <c r="G61" s="49"/>
      <c r="H61" s="49"/>
      <c r="I61" s="49"/>
      <c r="J61" s="17">
        <v>5</v>
      </c>
      <c r="K61" s="71"/>
    </row>
    <row r="62" spans="1:11" s="14" customFormat="1" ht="93.75" customHeight="1">
      <c r="A62" s="51" t="s">
        <v>43</v>
      </c>
      <c r="B62" s="70" t="s">
        <v>44</v>
      </c>
      <c r="C62" s="17"/>
      <c r="D62" s="111"/>
      <c r="E62" s="111"/>
      <c r="F62" s="24" t="s">
        <v>12</v>
      </c>
      <c r="G62" s="49"/>
      <c r="H62" s="49"/>
      <c r="I62" s="49"/>
      <c r="J62" s="17">
        <v>5</v>
      </c>
      <c r="K62" s="71"/>
    </row>
    <row r="63" spans="1:11" s="14" customFormat="1" ht="28.5" customHeight="1">
      <c r="A63" s="51" t="s">
        <v>45</v>
      </c>
      <c r="B63" s="70" t="s">
        <v>46</v>
      </c>
      <c r="C63" s="17"/>
      <c r="D63" s="111"/>
      <c r="E63" s="111"/>
      <c r="F63" s="22" t="s">
        <v>12</v>
      </c>
      <c r="G63" s="49"/>
      <c r="H63" s="49"/>
      <c r="I63" s="49"/>
      <c r="J63" s="17">
        <v>5</v>
      </c>
      <c r="K63" s="71"/>
    </row>
    <row r="64" spans="1:11" s="14" customFormat="1" ht="45" customHeight="1">
      <c r="A64" s="51" t="s">
        <v>47</v>
      </c>
      <c r="B64" s="70" t="s">
        <v>48</v>
      </c>
      <c r="C64" s="17"/>
      <c r="D64" s="111"/>
      <c r="E64" s="111"/>
      <c r="F64" s="22" t="s">
        <v>12</v>
      </c>
      <c r="G64" s="49"/>
      <c r="H64" s="49"/>
      <c r="I64" s="49"/>
      <c r="J64" s="17">
        <v>5</v>
      </c>
      <c r="K64" s="71"/>
    </row>
    <row r="65" spans="1:11" s="14" customFormat="1" ht="62.25" customHeight="1">
      <c r="A65" s="51" t="s">
        <v>49</v>
      </c>
      <c r="B65" s="70" t="s">
        <v>50</v>
      </c>
      <c r="C65" s="17"/>
      <c r="D65" s="111"/>
      <c r="E65" s="111"/>
      <c r="F65" s="22" t="s">
        <v>12</v>
      </c>
      <c r="G65" s="49"/>
      <c r="H65" s="49"/>
      <c r="I65" s="49"/>
      <c r="J65" s="17">
        <v>5</v>
      </c>
      <c r="K65" s="71"/>
    </row>
    <row r="66" spans="1:11" s="14" customFormat="1" ht="77.25" customHeight="1">
      <c r="A66" s="51" t="s">
        <v>51</v>
      </c>
      <c r="B66" s="74" t="s">
        <v>52</v>
      </c>
      <c r="C66" s="17"/>
      <c r="D66" s="112"/>
      <c r="E66" s="112"/>
      <c r="F66" s="22" t="s">
        <v>12</v>
      </c>
      <c r="G66" s="49"/>
      <c r="H66" s="49"/>
      <c r="I66" s="49"/>
      <c r="J66" s="17">
        <v>5</v>
      </c>
      <c r="K66" s="71"/>
    </row>
    <row r="67" spans="1:11" ht="18.600000000000001" customHeight="1">
      <c r="A67" s="6"/>
      <c r="B67" s="7"/>
      <c r="C67" s="8"/>
      <c r="D67" s="9"/>
      <c r="E67" s="9"/>
      <c r="F67" s="9"/>
      <c r="G67" s="10"/>
      <c r="H67" s="10"/>
      <c r="I67" s="10"/>
      <c r="J67" s="8"/>
      <c r="K67" s="11"/>
    </row>
    <row r="68" spans="1:11" ht="15.75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</row>
    <row r="69" spans="1:11" ht="15.7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</row>
    <row r="70" spans="1:11" ht="15.7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</row>
    <row r="71" spans="1:11" ht="15.7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</row>
    <row r="72" spans="1:11" ht="15.7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</row>
    <row r="73" spans="1:11" ht="15.7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</row>
    <row r="74" spans="1:11" ht="15.7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</row>
    <row r="75" spans="1:11" ht="15.7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</row>
    <row r="76" spans="1:11" ht="15.7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</row>
    <row r="77" spans="1:11" ht="15.75">
      <c r="A77" s="12"/>
      <c r="B77" s="12"/>
      <c r="C77" s="12"/>
      <c r="D77" s="12"/>
      <c r="E77" s="12"/>
      <c r="F77" s="12"/>
      <c r="G77" s="12"/>
      <c r="H77" s="12"/>
      <c r="I77" s="12"/>
      <c r="J77" s="12"/>
      <c r="K77" s="12"/>
    </row>
    <row r="78" spans="1:11" ht="15.75">
      <c r="A78" s="12"/>
      <c r="B78" s="12"/>
      <c r="C78" s="12"/>
      <c r="D78" s="12"/>
      <c r="E78" s="12"/>
      <c r="F78" s="12"/>
      <c r="G78" s="12"/>
      <c r="H78" s="12"/>
      <c r="I78" s="12"/>
      <c r="J78" s="12"/>
      <c r="K78" s="12"/>
    </row>
    <row r="79" spans="1:11" ht="15.75">
      <c r="A79" s="12"/>
      <c r="B79" s="12"/>
      <c r="C79" s="12"/>
      <c r="D79" s="12"/>
      <c r="E79" s="12"/>
      <c r="F79" s="12"/>
      <c r="G79" s="12"/>
      <c r="H79" s="12"/>
      <c r="I79" s="12"/>
      <c r="J79" s="12"/>
      <c r="K79" s="12"/>
    </row>
    <row r="80" spans="1:11" ht="15.75">
      <c r="A80" s="12"/>
      <c r="B80" s="12"/>
      <c r="C80" s="12"/>
      <c r="D80" s="12"/>
      <c r="E80" s="12"/>
      <c r="F80" s="12"/>
      <c r="G80" s="12"/>
      <c r="H80" s="12"/>
      <c r="I80" s="12"/>
      <c r="J80" s="12"/>
      <c r="K80" s="12"/>
    </row>
    <row r="81" spans="1:11" ht="15.75">
      <c r="A81" s="12"/>
      <c r="B81" s="12"/>
      <c r="C81" s="12"/>
      <c r="D81" s="12"/>
      <c r="E81" s="12"/>
      <c r="F81" s="12"/>
      <c r="G81" s="12"/>
      <c r="H81" s="12"/>
      <c r="I81" s="12"/>
      <c r="J81" s="12"/>
      <c r="K81" s="12"/>
    </row>
  </sheetData>
  <sheetProtection selectLockedCells="1" selectUnlockedCells="1"/>
  <mergeCells count="64">
    <mergeCell ref="A68:K68"/>
    <mergeCell ref="B30:B31"/>
    <mergeCell ref="C30:C31"/>
    <mergeCell ref="K30:K31"/>
    <mergeCell ref="J30:J31"/>
    <mergeCell ref="F30:F31"/>
    <mergeCell ref="K36:K37"/>
    <mergeCell ref="D55:D66"/>
    <mergeCell ref="E55:E66"/>
    <mergeCell ref="B32:B33"/>
    <mergeCell ref="C32:C33"/>
    <mergeCell ref="K32:K33"/>
    <mergeCell ref="A36:A37"/>
    <mergeCell ref="K41:K42"/>
    <mergeCell ref="A44:A45"/>
    <mergeCell ref="B44:B45"/>
    <mergeCell ref="A22:A23"/>
    <mergeCell ref="B22:B23"/>
    <mergeCell ref="A24:A26"/>
    <mergeCell ref="B24:B26"/>
    <mergeCell ref="C24:C26"/>
    <mergeCell ref="K44:K45"/>
    <mergeCell ref="K24:K26"/>
    <mergeCell ref="A27:A28"/>
    <mergeCell ref="B27:B28"/>
    <mergeCell ref="C27:C28"/>
    <mergeCell ref="K27:K28"/>
    <mergeCell ref="B36:B37"/>
    <mergeCell ref="A38:A39"/>
    <mergeCell ref="B38:B39"/>
    <mergeCell ref="K38:K39"/>
    <mergeCell ref="D23:D53"/>
    <mergeCell ref="E23:E53"/>
    <mergeCell ref="G24:G25"/>
    <mergeCell ref="H24:H25"/>
    <mergeCell ref="I24:I25"/>
    <mergeCell ref="J24:J25"/>
    <mergeCell ref="K19:K21"/>
    <mergeCell ref="A19:A21"/>
    <mergeCell ref="B19:B21"/>
    <mergeCell ref="C19:C21"/>
    <mergeCell ref="D19:D21"/>
    <mergeCell ref="E19:E21"/>
    <mergeCell ref="K14:K15"/>
    <mergeCell ref="I7:K7"/>
    <mergeCell ref="I8:K8"/>
    <mergeCell ref="A16:A18"/>
    <mergeCell ref="B16:B18"/>
    <mergeCell ref="C16:C18"/>
    <mergeCell ref="D16:D18"/>
    <mergeCell ref="E16:E18"/>
    <mergeCell ref="B11:J11"/>
    <mergeCell ref="A14:A15"/>
    <mergeCell ref="B14:B15"/>
    <mergeCell ref="C14:C15"/>
    <mergeCell ref="D14:E14"/>
    <mergeCell ref="F14:F15"/>
    <mergeCell ref="J14:J15"/>
    <mergeCell ref="K16:K17"/>
    <mergeCell ref="I1:J1"/>
    <mergeCell ref="I3:K3"/>
    <mergeCell ref="I4:K4"/>
    <mergeCell ref="I5:K5"/>
    <mergeCell ref="I6:K6"/>
  </mergeCells>
  <pageMargins left="0.39370078740157483" right="0.15748031496062992" top="0.78740157480314965" bottom="0.19685039370078741" header="0.51181102362204722" footer="0.51181102362204722"/>
  <pageSetup paperSize="9" orientation="landscape" useFirstPageNumber="1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19652777777777777" header="0.51180555555555551" footer="0.51180555555555551"/>
  <pageSetup paperSize="9" firstPageNumber="0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11.5703125" defaultRowHeight="12.75"/>
  <sheetData/>
  <sheetProtection selectLockedCells="1" selectUnlockedCells="1"/>
  <pageMargins left="0.78749999999999998" right="0.39374999999999999" top="0.78749999999999998" bottom="0.19652777777777777" header="0.51180555555555551" footer="0.51180555555555551"/>
  <pageSetup paperSize="9" firstPageNumber="0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User2306</cp:lastModifiedBy>
  <cp:lastPrinted>2016-01-11T07:01:52Z</cp:lastPrinted>
  <dcterms:created xsi:type="dcterms:W3CDTF">2015-12-28T08:06:31Z</dcterms:created>
  <dcterms:modified xsi:type="dcterms:W3CDTF">2016-01-14T05:28:19Z</dcterms:modified>
</cp:coreProperties>
</file>