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120" windowWidth="15480" windowHeight="8100"/>
  </bookViews>
  <sheets>
    <sheet name="Приложение" sheetId="6" r:id="rId1"/>
    <sheet name="лист 1" sheetId="5" r:id="rId2"/>
  </sheets>
  <definedNames>
    <definedName name="_xlnm.Print_Area" localSheetId="1">'лист 1'!$A$1:$N$190</definedName>
    <definedName name="_xlnm.Print_Area" localSheetId="0">Приложение!$A$1:$H$143</definedName>
  </definedNames>
  <calcPr calcId="124519"/>
</workbook>
</file>

<file path=xl/calcChain.xml><?xml version="1.0" encoding="utf-8"?>
<calcChain xmlns="http://schemas.openxmlformats.org/spreadsheetml/2006/main">
  <c r="G11" i="6"/>
  <c r="G41"/>
  <c r="G42"/>
  <c r="G43"/>
  <c r="G40"/>
  <c r="G86"/>
  <c r="G87"/>
  <c r="G88"/>
  <c r="G85"/>
  <c r="G94"/>
  <c r="G24"/>
  <c r="G16"/>
  <c r="G17"/>
  <c r="G15"/>
  <c r="G118"/>
  <c r="G129"/>
  <c r="G18"/>
  <c r="G13" s="1"/>
  <c r="G116"/>
  <c r="G101" s="1"/>
  <c r="G117"/>
  <c r="G102" s="1"/>
  <c r="G115"/>
  <c r="G139"/>
  <c r="G134"/>
  <c r="G124"/>
  <c r="G119"/>
  <c r="G105"/>
  <c r="G89"/>
  <c r="G79"/>
  <c r="G77"/>
  <c r="G69"/>
  <c r="G64"/>
  <c r="G62"/>
  <c r="G59" s="1"/>
  <c r="G54"/>
  <c r="G49"/>
  <c r="G47"/>
  <c r="G44" s="1"/>
  <c r="M187" i="5"/>
  <c r="L187"/>
  <c r="K187"/>
  <c r="J187"/>
  <c r="I187"/>
  <c r="H187"/>
  <c r="G187"/>
  <c r="M185"/>
  <c r="L185"/>
  <c r="K185"/>
  <c r="J185"/>
  <c r="I185"/>
  <c r="H185"/>
  <c r="G185"/>
  <c r="M183"/>
  <c r="M178" s="1"/>
  <c r="M175" s="1"/>
  <c r="M180"/>
  <c r="L180"/>
  <c r="K180"/>
  <c r="J180"/>
  <c r="I180"/>
  <c r="H180"/>
  <c r="G180"/>
  <c r="M179"/>
  <c r="L179"/>
  <c r="L149" s="1"/>
  <c r="K179"/>
  <c r="J179"/>
  <c r="I179"/>
  <c r="H179"/>
  <c r="G179"/>
  <c r="L178"/>
  <c r="K178"/>
  <c r="J178"/>
  <c r="I178"/>
  <c r="H178"/>
  <c r="G178"/>
  <c r="M177"/>
  <c r="L177"/>
  <c r="K177"/>
  <c r="J177"/>
  <c r="I177"/>
  <c r="H177"/>
  <c r="G177"/>
  <c r="M176"/>
  <c r="L176"/>
  <c r="L175"/>
  <c r="K176"/>
  <c r="K175"/>
  <c r="J176"/>
  <c r="J175" s="1"/>
  <c r="I176"/>
  <c r="H176"/>
  <c r="H175" s="1"/>
  <c r="G176"/>
  <c r="G175"/>
  <c r="M170"/>
  <c r="L170"/>
  <c r="K170"/>
  <c r="J170"/>
  <c r="I170"/>
  <c r="H170"/>
  <c r="G170"/>
  <c r="M165"/>
  <c r="L165"/>
  <c r="K165"/>
  <c r="J165"/>
  <c r="I165"/>
  <c r="H165"/>
  <c r="G165"/>
  <c r="M164"/>
  <c r="L164"/>
  <c r="K164"/>
  <c r="J164"/>
  <c r="I164"/>
  <c r="H164"/>
  <c r="G164"/>
  <c r="M163"/>
  <c r="L163"/>
  <c r="L148" s="1"/>
  <c r="K163"/>
  <c r="J163"/>
  <c r="J148"/>
  <c r="I163"/>
  <c r="H163"/>
  <c r="H148" s="1"/>
  <c r="H13" s="1"/>
  <c r="G163"/>
  <c r="G148" s="1"/>
  <c r="M162"/>
  <c r="M147" s="1"/>
  <c r="L162"/>
  <c r="K162"/>
  <c r="K147" s="1"/>
  <c r="J162"/>
  <c r="I162"/>
  <c r="I147"/>
  <c r="H162"/>
  <c r="G162"/>
  <c r="G147"/>
  <c r="M161"/>
  <c r="M160" s="1"/>
  <c r="L161"/>
  <c r="L160" s="1"/>
  <c r="K161"/>
  <c r="K160" s="1"/>
  <c r="J161"/>
  <c r="J160" s="1"/>
  <c r="I161"/>
  <c r="H161"/>
  <c r="H160"/>
  <c r="G161"/>
  <c r="I160"/>
  <c r="M151"/>
  <c r="L151"/>
  <c r="L146" s="1"/>
  <c r="L145" s="1"/>
  <c r="K151"/>
  <c r="J151"/>
  <c r="J146" s="1"/>
  <c r="I151"/>
  <c r="I146" s="1"/>
  <c r="H151"/>
  <c r="H146" s="1"/>
  <c r="G151"/>
  <c r="M149"/>
  <c r="K149"/>
  <c r="K148"/>
  <c r="I148"/>
  <c r="L147"/>
  <c r="J147"/>
  <c r="H147"/>
  <c r="K146"/>
  <c r="G146"/>
  <c r="M144"/>
  <c r="M143"/>
  <c r="M142"/>
  <c r="M137"/>
  <c r="M141"/>
  <c r="M140"/>
  <c r="L140"/>
  <c r="K140"/>
  <c r="J140"/>
  <c r="I140"/>
  <c r="H140"/>
  <c r="G140"/>
  <c r="M139"/>
  <c r="L138"/>
  <c r="K138"/>
  <c r="J138"/>
  <c r="I138"/>
  <c r="H138"/>
  <c r="G138"/>
  <c r="M138"/>
  <c r="L137"/>
  <c r="L135"/>
  <c r="K137"/>
  <c r="K92"/>
  <c r="J137"/>
  <c r="I137"/>
  <c r="I92" s="1"/>
  <c r="I12" s="1"/>
  <c r="H137"/>
  <c r="G137"/>
  <c r="M136"/>
  <c r="I135"/>
  <c r="M134"/>
  <c r="M133"/>
  <c r="M132"/>
  <c r="M131"/>
  <c r="M130" s="1"/>
  <c r="L130"/>
  <c r="K130"/>
  <c r="J130"/>
  <c r="I130"/>
  <c r="H130"/>
  <c r="G130"/>
  <c r="M129"/>
  <c r="L128"/>
  <c r="K128"/>
  <c r="J128"/>
  <c r="I128"/>
  <c r="H128"/>
  <c r="M128"/>
  <c r="G128"/>
  <c r="M127"/>
  <c r="M126"/>
  <c r="M125"/>
  <c r="L125"/>
  <c r="K125"/>
  <c r="J125"/>
  <c r="I125"/>
  <c r="H125"/>
  <c r="G125"/>
  <c r="M124"/>
  <c r="M123"/>
  <c r="M122"/>
  <c r="M121"/>
  <c r="M120" s="1"/>
  <c r="L120"/>
  <c r="K120"/>
  <c r="J120"/>
  <c r="I120"/>
  <c r="H120"/>
  <c r="G120"/>
  <c r="M119"/>
  <c r="M118"/>
  <c r="M117"/>
  <c r="M115"/>
  <c r="M116"/>
  <c r="L115"/>
  <c r="K115"/>
  <c r="J115"/>
  <c r="I115"/>
  <c r="H115"/>
  <c r="G115"/>
  <c r="M114"/>
  <c r="L113"/>
  <c r="K113"/>
  <c r="K110" s="1"/>
  <c r="J113"/>
  <c r="I113"/>
  <c r="I110"/>
  <c r="H113"/>
  <c r="M113"/>
  <c r="G113"/>
  <c r="M112"/>
  <c r="M111"/>
  <c r="M110" s="1"/>
  <c r="L110"/>
  <c r="J110"/>
  <c r="H110"/>
  <c r="G110"/>
  <c r="M109"/>
  <c r="M108"/>
  <c r="M107"/>
  <c r="M106"/>
  <c r="L105"/>
  <c r="K105"/>
  <c r="J105"/>
  <c r="I105"/>
  <c r="H105"/>
  <c r="G105"/>
  <c r="M104"/>
  <c r="M94" s="1"/>
  <c r="M103"/>
  <c r="M93" s="1"/>
  <c r="M102"/>
  <c r="M101"/>
  <c r="M91"/>
  <c r="L100"/>
  <c r="K100"/>
  <c r="J100"/>
  <c r="I100"/>
  <c r="H100"/>
  <c r="G100"/>
  <c r="M99"/>
  <c r="L98"/>
  <c r="L95" s="1"/>
  <c r="K98"/>
  <c r="K95"/>
  <c r="J98"/>
  <c r="J95"/>
  <c r="I98"/>
  <c r="I95"/>
  <c r="H98"/>
  <c r="G98"/>
  <c r="M97"/>
  <c r="M96"/>
  <c r="H95"/>
  <c r="L94"/>
  <c r="K94"/>
  <c r="J94"/>
  <c r="I94"/>
  <c r="H94"/>
  <c r="G94"/>
  <c r="L93"/>
  <c r="K93"/>
  <c r="J93"/>
  <c r="I93"/>
  <c r="H93"/>
  <c r="G93"/>
  <c r="J92"/>
  <c r="H92"/>
  <c r="L91"/>
  <c r="K91"/>
  <c r="K90" s="1"/>
  <c r="J91"/>
  <c r="J90" s="1"/>
  <c r="I91"/>
  <c r="I90" s="1"/>
  <c r="H91"/>
  <c r="G91"/>
  <c r="M89"/>
  <c r="M88"/>
  <c r="M87"/>
  <c r="M86"/>
  <c r="M85"/>
  <c r="L85"/>
  <c r="K85"/>
  <c r="J85"/>
  <c r="I85"/>
  <c r="H85"/>
  <c r="G85"/>
  <c r="M84"/>
  <c r="M83"/>
  <c r="M82"/>
  <c r="M81"/>
  <c r="M80" s="1"/>
  <c r="L80"/>
  <c r="K80"/>
  <c r="J80"/>
  <c r="I80"/>
  <c r="H80"/>
  <c r="G80"/>
  <c r="M79"/>
  <c r="M78"/>
  <c r="M77"/>
  <c r="M76"/>
  <c r="M75"/>
  <c r="L75"/>
  <c r="K75"/>
  <c r="J75"/>
  <c r="I75"/>
  <c r="H75"/>
  <c r="G75"/>
  <c r="M74"/>
  <c r="M73"/>
  <c r="M72"/>
  <c r="M71"/>
  <c r="M70" s="1"/>
  <c r="L70"/>
  <c r="K70"/>
  <c r="J70"/>
  <c r="I70"/>
  <c r="H70"/>
  <c r="G70"/>
  <c r="L69"/>
  <c r="K69"/>
  <c r="J69"/>
  <c r="I69"/>
  <c r="H69"/>
  <c r="G69"/>
  <c r="L68"/>
  <c r="K68"/>
  <c r="J68"/>
  <c r="I68"/>
  <c r="H68"/>
  <c r="G68"/>
  <c r="M68"/>
  <c r="L67"/>
  <c r="K67"/>
  <c r="J67"/>
  <c r="I67"/>
  <c r="H67"/>
  <c r="G67"/>
  <c r="L66"/>
  <c r="L65"/>
  <c r="K66"/>
  <c r="K65" s="1"/>
  <c r="J66"/>
  <c r="I66"/>
  <c r="I65" s="1"/>
  <c r="H66"/>
  <c r="G66"/>
  <c r="M64"/>
  <c r="M63"/>
  <c r="M62"/>
  <c r="M61"/>
  <c r="M60"/>
  <c r="L60"/>
  <c r="K60"/>
  <c r="J60"/>
  <c r="I60"/>
  <c r="H60"/>
  <c r="G60"/>
  <c r="M59"/>
  <c r="M58"/>
  <c r="M57"/>
  <c r="M56"/>
  <c r="M55" s="1"/>
  <c r="L55"/>
  <c r="K55"/>
  <c r="J55"/>
  <c r="I55"/>
  <c r="H55"/>
  <c r="G55"/>
  <c r="M54"/>
  <c r="M53"/>
  <c r="M52"/>
  <c r="M51"/>
  <c r="M50" s="1"/>
  <c r="L50"/>
  <c r="K50"/>
  <c r="J50"/>
  <c r="I50"/>
  <c r="H50"/>
  <c r="G50"/>
  <c r="M49"/>
  <c r="M48"/>
  <c r="M47"/>
  <c r="M46"/>
  <c r="M45" s="1"/>
  <c r="L45"/>
  <c r="K45"/>
  <c r="J45"/>
  <c r="I45"/>
  <c r="H45"/>
  <c r="G45"/>
  <c r="M44"/>
  <c r="M43"/>
  <c r="M42"/>
  <c r="M41"/>
  <c r="M40"/>
  <c r="L40"/>
  <c r="K40"/>
  <c r="J40"/>
  <c r="I40"/>
  <c r="H40"/>
  <c r="G40"/>
  <c r="M39"/>
  <c r="M38"/>
  <c r="M37"/>
  <c r="M36"/>
  <c r="L35"/>
  <c r="K35"/>
  <c r="J35"/>
  <c r="I35"/>
  <c r="H35"/>
  <c r="G35"/>
  <c r="M34"/>
  <c r="M33"/>
  <c r="M32"/>
  <c r="M31"/>
  <c r="L30"/>
  <c r="K30"/>
  <c r="J30"/>
  <c r="I30"/>
  <c r="H30"/>
  <c r="G30"/>
  <c r="M29"/>
  <c r="M28"/>
  <c r="M27"/>
  <c r="M26"/>
  <c r="M25"/>
  <c r="L25"/>
  <c r="K25"/>
  <c r="J25"/>
  <c r="I25"/>
  <c r="H25"/>
  <c r="G25"/>
  <c r="L24"/>
  <c r="K24"/>
  <c r="K19" s="1"/>
  <c r="K14" s="1"/>
  <c r="J24"/>
  <c r="J19" s="1"/>
  <c r="J14" s="1"/>
  <c r="I24"/>
  <c r="I19"/>
  <c r="H24"/>
  <c r="G24"/>
  <c r="M24" s="1"/>
  <c r="L23"/>
  <c r="L18" s="1"/>
  <c r="K23"/>
  <c r="J23"/>
  <c r="J18" s="1"/>
  <c r="I23"/>
  <c r="I18"/>
  <c r="I13" s="1"/>
  <c r="H23"/>
  <c r="G23"/>
  <c r="M23" s="1"/>
  <c r="L22"/>
  <c r="L17"/>
  <c r="K22"/>
  <c r="J22"/>
  <c r="I22"/>
  <c r="I17"/>
  <c r="H22"/>
  <c r="H17"/>
  <c r="H12" s="1"/>
  <c r="G22"/>
  <c r="L21"/>
  <c r="K21"/>
  <c r="J21"/>
  <c r="I21"/>
  <c r="H21"/>
  <c r="H20" s="1"/>
  <c r="G21"/>
  <c r="G20" s="1"/>
  <c r="L20"/>
  <c r="J20"/>
  <c r="L19"/>
  <c r="L14" s="1"/>
  <c r="H19"/>
  <c r="H14" s="1"/>
  <c r="K18"/>
  <c r="K13" s="1"/>
  <c r="G18"/>
  <c r="J17"/>
  <c r="J12"/>
  <c r="L16"/>
  <c r="L11" s="1"/>
  <c r="K16"/>
  <c r="I16"/>
  <c r="G16"/>
  <c r="K135"/>
  <c r="M22"/>
  <c r="M35"/>
  <c r="M30"/>
  <c r="G74" i="6"/>
  <c r="G103"/>
  <c r="M69" i="5"/>
  <c r="M92"/>
  <c r="M100"/>
  <c r="K11"/>
  <c r="G19" i="6"/>
  <c r="H18" i="5"/>
  <c r="M67"/>
  <c r="G17"/>
  <c r="K17"/>
  <c r="K15" s="1"/>
  <c r="L92"/>
  <c r="L90" s="1"/>
  <c r="H135"/>
  <c r="I175"/>
  <c r="I15"/>
  <c r="M17"/>
  <c r="I14"/>
  <c r="G11"/>
  <c r="M66"/>
  <c r="M65"/>
  <c r="G65"/>
  <c r="M98"/>
  <c r="M95" s="1"/>
  <c r="G95"/>
  <c r="G92"/>
  <c r="G135"/>
  <c r="I20"/>
  <c r="K20"/>
  <c r="L12"/>
  <c r="H65"/>
  <c r="H16"/>
  <c r="J65"/>
  <c r="J16"/>
  <c r="H90"/>
  <c r="M105"/>
  <c r="M135"/>
  <c r="J135"/>
  <c r="M146"/>
  <c r="G160"/>
  <c r="G114" i="6"/>
  <c r="H15" i="5"/>
  <c r="G90"/>
  <c r="G12"/>
  <c r="M16"/>
  <c r="G12" i="6" l="1"/>
  <c r="G39"/>
  <c r="G100"/>
  <c r="G99" s="1"/>
  <c r="G84"/>
  <c r="J13" i="5"/>
  <c r="J15"/>
  <c r="L13"/>
  <c r="L10" s="1"/>
  <c r="L15"/>
  <c r="H145"/>
  <c r="H11"/>
  <c r="J145"/>
  <c r="J11"/>
  <c r="J10" s="1"/>
  <c r="M148"/>
  <c r="G13"/>
  <c r="G145"/>
  <c r="M18"/>
  <c r="M90"/>
  <c r="I11"/>
  <c r="I10" s="1"/>
  <c r="I145"/>
  <c r="K12"/>
  <c r="K10" s="1"/>
  <c r="K145"/>
  <c r="M145"/>
  <c r="G10" i="6"/>
  <c r="G14"/>
  <c r="M21" i="5"/>
  <c r="M20" s="1"/>
  <c r="G19"/>
  <c r="G9" i="6" l="1"/>
  <c r="M13" i="5"/>
  <c r="H10"/>
  <c r="M11"/>
  <c r="M12"/>
  <c r="G14"/>
  <c r="M14" s="1"/>
  <c r="M19"/>
  <c r="M15" s="1"/>
  <c r="G15"/>
  <c r="M10" l="1"/>
  <c r="G10"/>
</calcChain>
</file>

<file path=xl/sharedStrings.xml><?xml version="1.0" encoding="utf-8"?>
<sst xmlns="http://schemas.openxmlformats.org/spreadsheetml/2006/main" count="565" uniqueCount="158">
  <si>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</si>
  <si>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</si>
  <si>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</si>
  <si>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</si>
  <si>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</si>
  <si>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</si>
  <si>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</si>
  <si>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</si>
  <si>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</si>
  <si>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</si>
  <si>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</si>
  <si>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</si>
  <si>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</si>
  <si>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</si>
  <si>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мероприятие- уличное освещение (электроэнергия)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</si>
  <si>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</si>
  <si>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</si>
  <si>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</si>
  <si>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</si>
  <si>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</si>
  <si>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</si>
  <si>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</si>
  <si>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</si>
  <si>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</si>
  <si>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</si>
  <si>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</si>
  <si>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</si>
  <si>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</si>
  <si>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</si>
  <si>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3.3</t>
  </si>
  <si>
    <t>3.3.1</t>
  </si>
  <si>
    <t>мероприятие- установка приборов учета энергетических ресурсов в муниципальных квартирах МКД города</t>
  </si>
  <si>
    <t>3.3.2</t>
  </si>
  <si>
    <t>повышение энергетической эффективности систем освещения</t>
  </si>
  <si>
    <t>3.3.3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</si>
  <si>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</si>
  <si>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</si>
  <si>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</si>
  <si>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</si>
  <si>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</si>
  <si>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</si>
  <si>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</si>
  <si>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</si>
  <si>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от                              №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</si>
  <si>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</si>
  <si>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повышение эффективности использования энергоресурсов в жилищном фонде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</si>
  <si>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</si>
  <si>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</si>
  <si>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</si>
  <si>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</si>
  <si>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в редакции постановления администрации</t>
  </si>
  <si>
    <t>Директор МП "Благоустройство города Вятские Поляны"; ОАО "Коммунэнерго"</t>
  </si>
  <si>
    <t>ОАО "ЭнергосбыТ плюс"</t>
  </si>
  <si>
    <t>Ззаместитель главы администрации города, руководители УК, ТСЖ, ЖК</t>
  </si>
  <si>
    <t>Кировская региональная общественная организация "Кинологическая ассоциация служебного собаководства"</t>
  </si>
  <si>
    <t>Заместитель главы администрации города; руководители УК, ТСЖ, ЖК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</si>
  <si>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</si>
  <si>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мероприятия по повышению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</si>
  <si>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Директор МП "Благоустройство города Вятские Поляны</t>
  </si>
  <si>
    <t>Заместитель главы администрации города, начальник управления по вопросам жизнеобеспечения администрации города Вятские Поляны</t>
  </si>
  <si>
    <t>Ззаместитель главы администрации города, начальник управления по вопросам жизнеобеспечения администрации города Вятские Поляны</t>
  </si>
  <si>
    <t>Заместители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</si>
  <si>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</si>
  <si>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Заместитель главы администрации города, начальник управления по вопросам жизнеобеспечения администрации города Вятские Поляны, руководители УК, ТСЖ, ЖК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</si>
  <si>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</si>
  <si>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</si>
  <si>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</si>
  <si>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</si>
  <si>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</si>
  <si>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</si>
  <si>
    <t>подпрограмма "Модернизация и реформирование жилищно-коммунального хозяйства города Вятские Поляны"  на 2020-2025 годы</t>
  </si>
  <si>
    <t>подпрограмма "Обеспечение благоустройства города Вятские Поляны" на 2020-2025 годы</t>
  </si>
  <si>
    <t>подпрограмма "Энергосбережение и повышение энергетической эффективности города Вятские Поляны" на 2020-2025 годы</t>
  </si>
  <si>
    <t>МУП "КЭС "Энерго"</t>
  </si>
  <si>
    <t>ООО "Водоканал"</t>
  </si>
  <si>
    <t>ООО "Водоотведение", 
директор Гладышев С.М.</t>
  </si>
  <si>
    <t>мероприятие - замена насосов сетевой воды котельной по ул.Лермонтова, 2</t>
  </si>
  <si>
    <t>ООО "Малая энергетика"</t>
  </si>
  <si>
    <t>мероприятие - строительство новой котельной на территории КОГУЗ "Вятскополянская ЦРБ" с заменой тепловых, водопроводных и канализационных сетей</t>
  </si>
  <si>
    <t>мероприятие - строительство блочной газовой котельной в мкр-не "Сельхозтехника" города Вятские Поляны</t>
  </si>
  <si>
    <t>мероприятие - разработка проектно-сметной документации на проведение капитального ремонта водопроводной линии по ул. Гагарина (от ул. Шорина до ул. Мира) протяженностью 200 м. D=150 мм</t>
  </si>
  <si>
    <t>мероприятие -установка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</t>
  </si>
  <si>
    <t>мероприятие  - реконструкция водозабора «Хлебозаводской»: «Установка станции водоподготовки»</t>
  </si>
  <si>
    <t>мероприятие - капитальный ремонт водопроводной линии   по ул. Гагарина (от ул. Шорина до ул. Мира) протяженностью 200 м. D=150 мм</t>
  </si>
  <si>
    <t xml:space="preserve">мероприятие - капитальный ремонт канализационного коллектора диаметром 500 мм в районе ПЧ-9 и г/к "Огонек"  </t>
  </si>
  <si>
    <t>улучшение обеспечения услугой теплоснабжения жителей и объектов социального, культурного и бытового назначения мкр-на "Сельхозтехника"</t>
  </si>
  <si>
    <t>улучшение обеспечения услугой водоснабжения жителей города Вятские Поляны</t>
  </si>
  <si>
    <t>Приложение № 4 к муниципальной программе</t>
  </si>
  <si>
    <t>повышение качества предоставляемых услуг холодного водоснабжения;                                                              снижение уровня аварийности на водопроводных сетях</t>
  </si>
  <si>
    <t>усстранение аварийного состояния; повышение безаварийной и безперебойной работы системы водоотведения</t>
  </si>
  <si>
    <t xml:space="preserve">мероприятие - разработка проекто-сметной документации строительства новой котельной на территории КОГУЗ "Вятскополянская ЦРБ" с заменой тепловых, водопроводных и канализационных сетей </t>
  </si>
  <si>
    <t xml:space="preserve">мероприятие - разработка проекто-сметной документации реконструкции котельной по ул. Энергетиков, 13 в г. Вятские Поляны </t>
  </si>
  <si>
    <t xml:space="preserve">мероприятие - реконструкция котельной по ул. Энергетиков, 13 в г. Вятские Поляны </t>
  </si>
  <si>
    <r>
      <rPr>
        <b/>
        <sz val="14"/>
        <color indexed="10"/>
        <rFont val="Times New Roman"/>
        <family val="1"/>
        <charset val="204"/>
      </rPr>
      <t xml:space="preserve">План по реализации   </t>
    </r>
    <r>
      <rPr>
        <b/>
        <sz val="14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  </r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</si>
  <si>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</si>
  <si>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</si>
  <si>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</si>
  <si>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</si>
  <si>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</si>
  <si>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Финансирование, тыс. руб.</t>
  </si>
  <si>
    <t>ИТОГО, тыс. рублей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</si>
  <si>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</si>
  <si>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</si>
  <si>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</si>
  <si>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</si>
  <si>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</si>
  <si>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</si>
  <si>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</si>
  <si>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</si>
  <si>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Отдельное мероприятие "Развитие и модернизация систем водоснабжения и водоотведения города"</t>
  </si>
  <si>
    <t>1.2.1</t>
  </si>
  <si>
    <t>1.2.2</t>
  </si>
  <si>
    <t>1.2.3</t>
  </si>
  <si>
    <t>1.2.4</t>
  </si>
  <si>
    <t>2.1.1</t>
  </si>
  <si>
    <t>2.1.2</t>
  </si>
  <si>
    <t>Отдельное мероприятие "Обеспечение жизнеспособного состояния и устойчивого воспроизводства  городских лесов, парков, зеленых насаждений города и комплексный подход к решению вопросов создания и сохранения зеленых насаждений, повышение эффективности  использования природно-ресурсного потенциала с учетом сохранения и восстановления"</t>
  </si>
  <si>
    <t>2.2.1</t>
  </si>
  <si>
    <t>2.2.2</t>
  </si>
  <si>
    <t>2.3.1</t>
  </si>
  <si>
    <t>2.4.1</t>
  </si>
  <si>
    <t>Отдельное мероприятие "Обеспечение санитарно-эпидемиологического и эстетического благополучия населения города"</t>
  </si>
  <si>
    <t>Отдельное мероприятие "Совершенствование энергетического менеджмента"</t>
  </si>
  <si>
    <t>Отдельное мероприятие "Сокращение финансовых затрат на потребление энергоресурсов"</t>
  </si>
  <si>
    <t>Отдельное мероприятие "Повышение эффективности использования энергоресурсов в жилищном фонде"</t>
  </si>
  <si>
    <t>1.3</t>
  </si>
  <si>
    <t>1.3.1</t>
  </si>
  <si>
    <t>мероприятие - установка регулирующих клапанов в кол-ве 2 шт. на линиях "Елочка" и "Новая линия" от котельной № 7 по ул. Гагарина, 12А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</si>
  <si>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</si>
  <si>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</si>
  <si>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</si>
  <si>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</si>
  <si>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</si>
  <si>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</si>
  <si>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</si>
  <si>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</si>
  <si>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</si>
  <si>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</si>
  <si>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</si>
  <si>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</si>
  <si>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</si>
  <si>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>Финансирование на 2020 год,       тыс. руб.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</si>
  <si>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</si>
  <si>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</si>
  <si>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</si>
  <si>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</si>
  <si>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</si>
  <si>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</si>
  <si>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</si>
  <si>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</si>
  <si>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</si>
  <si>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</si>
  <si>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</si>
  <si>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ООО "Центр дезинфекции"</t>
  </si>
  <si>
    <t>План
реализации на 2021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 годы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</si>
  <si>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</si>
  <si>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</si>
  <si>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>от 15.01.2021       № 44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</si>
</sst>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41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3" xfId="0" applyFont="1" applyFill="1" applyBorder="1" applyAlignment="1"/>
    <xf numFmtId="0" fontId="14" fillId="0" borderId="0" xfId="0" applyFont="1" applyAlignment="1">
      <alignment horizontal="center" vertical="center"/>
    </xf>
    <xf numFmtId="164" fontId="0" fillId="0" borderId="0" xfId="0" applyNumberFormat="1"/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17" fontId="15" fillId="2" borderId="3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/>
    </xf>
    <xf numFmtId="0" fontId="16" fillId="2" borderId="5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/>
    </xf>
    <xf numFmtId="0" fontId="2" fillId="2" borderId="1" xfId="1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right" vertical="top" wrapText="1"/>
    </xf>
    <xf numFmtId="1" fontId="5" fillId="2" borderId="5" xfId="0" applyNumberFormat="1" applyFont="1" applyFill="1" applyBorder="1" applyAlignment="1">
      <alignment horizontal="right" vertical="top" wrapText="1"/>
    </xf>
    <xf numFmtId="0" fontId="17" fillId="2" borderId="5" xfId="0" applyFont="1" applyFill="1" applyBorder="1" applyAlignment="1">
      <alignment horizontal="right" vertical="top" wrapText="1"/>
    </xf>
    <xf numFmtId="4" fontId="5" fillId="2" borderId="5" xfId="1" applyNumberFormat="1" applyFont="1" applyFill="1" applyBorder="1" applyAlignment="1">
      <alignment horizontal="right" vertical="top" wrapText="1"/>
    </xf>
    <xf numFmtId="3" fontId="5" fillId="2" borderId="5" xfId="1" applyNumberFormat="1" applyFont="1" applyFill="1" applyBorder="1" applyAlignment="1">
      <alignment horizontal="right" vertical="top" wrapText="1"/>
    </xf>
    <xf numFmtId="1" fontId="5" fillId="2" borderId="5" xfId="1" applyNumberFormat="1" applyFont="1" applyFill="1" applyBorder="1" applyAlignment="1">
      <alignment horizontal="right" vertical="top" wrapText="1"/>
    </xf>
    <xf numFmtId="4" fontId="5" fillId="2" borderId="5" xfId="0" applyNumberFormat="1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right" vertical="top"/>
    </xf>
    <xf numFmtId="0" fontId="5" fillId="2" borderId="5" xfId="0" applyFont="1" applyFill="1" applyBorder="1" applyAlignment="1">
      <alignment horizontal="right" vertical="top"/>
    </xf>
    <xf numFmtId="164" fontId="18" fillId="2" borderId="1" xfId="0" applyNumberFormat="1" applyFont="1" applyFill="1" applyBorder="1" applyAlignment="1">
      <alignment horizontal="right" vertical="top"/>
    </xf>
    <xf numFmtId="1" fontId="19" fillId="2" borderId="1" xfId="0" applyNumberFormat="1" applyFont="1" applyFill="1" applyBorder="1" applyAlignment="1">
      <alignment horizontal="right" vertical="top"/>
    </xf>
    <xf numFmtId="164" fontId="19" fillId="2" borderId="1" xfId="0" applyNumberFormat="1" applyFont="1" applyFill="1" applyBorder="1" applyAlignment="1">
      <alignment horizontal="right" vertical="top"/>
    </xf>
    <xf numFmtId="2" fontId="6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2" fontId="5" fillId="2" borderId="1" xfId="0" applyNumberFormat="1" applyFont="1" applyFill="1" applyBorder="1" applyAlignment="1">
      <alignment horizontal="right" vertical="top"/>
    </xf>
    <xf numFmtId="1" fontId="5" fillId="2" borderId="1" xfId="0" applyNumberFormat="1" applyFont="1" applyFill="1" applyBorder="1" applyAlignment="1">
      <alignment horizontal="right" vertical="top"/>
    </xf>
    <xf numFmtId="164" fontId="5" fillId="3" borderId="1" xfId="0" applyNumberFormat="1" applyFont="1" applyFill="1" applyBorder="1" applyAlignment="1">
      <alignment horizontal="right" vertical="top"/>
    </xf>
    <xf numFmtId="0" fontId="19" fillId="2" borderId="1" xfId="0" applyFont="1" applyFill="1" applyBorder="1" applyAlignment="1">
      <alignment horizontal="right" vertical="top"/>
    </xf>
    <xf numFmtId="1" fontId="19" fillId="0" borderId="1" xfId="0" applyNumberFormat="1" applyFont="1" applyFill="1" applyBorder="1" applyAlignment="1">
      <alignment horizontal="right" vertical="top"/>
    </xf>
    <xf numFmtId="1" fontId="5" fillId="0" borderId="1" xfId="0" applyNumberFormat="1" applyFont="1" applyFill="1" applyBorder="1" applyAlignment="1">
      <alignment horizontal="right" vertical="top"/>
    </xf>
    <xf numFmtId="0" fontId="5" fillId="2" borderId="2" xfId="0" applyFont="1" applyFill="1" applyBorder="1" applyAlignment="1">
      <alignment horizontal="right" vertical="top"/>
    </xf>
    <xf numFmtId="0" fontId="5" fillId="2" borderId="8" xfId="0" applyFont="1" applyFill="1" applyBorder="1" applyAlignment="1">
      <alignment horizontal="right" vertical="top"/>
    </xf>
    <xf numFmtId="1" fontId="5" fillId="2" borderId="8" xfId="0" applyNumberFormat="1" applyFont="1" applyFill="1" applyBorder="1" applyAlignment="1">
      <alignment horizontal="right" vertical="top"/>
    </xf>
    <xf numFmtId="2" fontId="18" fillId="2" borderId="1" xfId="0" applyNumberFormat="1" applyFont="1" applyFill="1" applyBorder="1" applyAlignment="1">
      <alignment horizontal="right" vertical="top"/>
    </xf>
    <xf numFmtId="2" fontId="19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1" fontId="2" fillId="2" borderId="1" xfId="0" applyNumberFormat="1" applyFont="1" applyFill="1" applyBorder="1" applyAlignment="1">
      <alignment horizontal="right" vertical="top"/>
    </xf>
    <xf numFmtId="1" fontId="5" fillId="3" borderId="1" xfId="0" applyNumberFormat="1" applyFont="1" applyFill="1" applyBorder="1" applyAlignment="1">
      <alignment horizontal="right" vertical="top"/>
    </xf>
    <xf numFmtId="49" fontId="2" fillId="0" borderId="2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2" fontId="19" fillId="0" borderId="1" xfId="0" applyNumberFormat="1" applyFont="1" applyFill="1" applyBorder="1" applyAlignment="1">
      <alignment horizontal="right" vertical="top"/>
    </xf>
    <xf numFmtId="2" fontId="19" fillId="4" borderId="1" xfId="0" applyNumberFormat="1" applyFont="1" applyFill="1" applyBorder="1" applyAlignment="1">
      <alignment horizontal="right" vertical="top"/>
    </xf>
    <xf numFmtId="2" fontId="5" fillId="4" borderId="1" xfId="0" applyNumberFormat="1" applyFont="1" applyFill="1" applyBorder="1" applyAlignment="1">
      <alignment horizontal="right" vertical="top"/>
    </xf>
    <xf numFmtId="2" fontId="5" fillId="3" borderId="1" xfId="0" applyNumberFormat="1" applyFont="1" applyFill="1" applyBorder="1" applyAlignment="1">
      <alignment horizontal="right" vertical="top"/>
    </xf>
    <xf numFmtId="2" fontId="5" fillId="0" borderId="1" xfId="0" applyNumberFormat="1" applyFont="1" applyFill="1" applyBorder="1" applyAlignment="1">
      <alignment horizontal="right" vertical="top"/>
    </xf>
    <xf numFmtId="0" fontId="5" fillId="4" borderId="1" xfId="0" applyFont="1" applyFill="1" applyBorder="1" applyAlignment="1">
      <alignment horizontal="right" vertical="top"/>
    </xf>
    <xf numFmtId="2" fontId="5" fillId="4" borderId="3" xfId="0" applyNumberFormat="1" applyFont="1" applyFill="1" applyBorder="1" applyAlignment="1">
      <alignment horizontal="right" vertical="top"/>
    </xf>
    <xf numFmtId="2" fontId="5" fillId="2" borderId="8" xfId="0" applyNumberFormat="1" applyFont="1" applyFill="1" applyBorder="1" applyAlignment="1">
      <alignment horizontal="right" vertical="top"/>
    </xf>
    <xf numFmtId="2" fontId="19" fillId="3" borderId="1" xfId="0" applyNumberFormat="1" applyFont="1" applyFill="1" applyBorder="1" applyAlignment="1">
      <alignment horizontal="right" vertical="top"/>
    </xf>
    <xf numFmtId="2" fontId="17" fillId="2" borderId="5" xfId="0" applyNumberFormat="1" applyFont="1" applyFill="1" applyBorder="1" applyAlignment="1">
      <alignment horizontal="right" vertical="top" wrapText="1"/>
    </xf>
    <xf numFmtId="2" fontId="5" fillId="2" borderId="5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top" wrapText="1"/>
    </xf>
    <xf numFmtId="17" fontId="16" fillId="2" borderId="3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4" fillId="0" borderId="0" xfId="0" applyFont="1"/>
    <xf numFmtId="0" fontId="6" fillId="0" borderId="5" xfId="0" applyFont="1" applyBorder="1" applyAlignment="1">
      <alignment horizontal="center" vertical="top" wrapText="1"/>
    </xf>
    <xf numFmtId="17" fontId="9" fillId="2" borderId="3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/>
    </xf>
    <xf numFmtId="0" fontId="9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2" fontId="5" fillId="2" borderId="2" xfId="0" applyNumberFormat="1" applyFont="1" applyFill="1" applyBorder="1" applyAlignment="1">
      <alignment horizontal="right" vertical="top"/>
    </xf>
    <xf numFmtId="2" fontId="5" fillId="2" borderId="3" xfId="0" applyNumberFormat="1" applyFont="1" applyFill="1" applyBorder="1" applyAlignment="1">
      <alignment horizontal="right" vertical="top"/>
    </xf>
    <xf numFmtId="2" fontId="5" fillId="2" borderId="5" xfId="0" applyNumberFormat="1" applyFont="1" applyFill="1" applyBorder="1" applyAlignment="1">
      <alignment horizontal="right" vertical="top"/>
    </xf>
    <xf numFmtId="17" fontId="9" fillId="2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/>
    </xf>
    <xf numFmtId="17" fontId="9" fillId="2" borderId="3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/>
    </xf>
    <xf numFmtId="49" fontId="5" fillId="2" borderId="2" xfId="0" applyNumberFormat="1" applyFont="1" applyFill="1" applyBorder="1" applyAlignment="1">
      <alignment horizontal="center" vertical="top"/>
    </xf>
    <xf numFmtId="49" fontId="5" fillId="2" borderId="5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7" fontId="9" fillId="2" borderId="3" xfId="0" applyNumberFormat="1" applyFont="1" applyFill="1" applyBorder="1" applyAlignment="1">
      <alignment horizontal="center" vertical="top" wrapText="1"/>
    </xf>
    <xf numFmtId="17" fontId="9" fillId="2" borderId="2" xfId="0" applyNumberFormat="1" applyFont="1" applyFill="1" applyBorder="1" applyAlignment="1">
      <alignment horizontal="center" vertical="top" wrapText="1"/>
    </xf>
    <xf numFmtId="17" fontId="9" fillId="2" borderId="5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5" xfId="0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6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3" fillId="2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49" fontId="12" fillId="3" borderId="5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1" fillId="2" borderId="3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5" xfId="0" applyNumberFormat="1" applyFont="1" applyFill="1" applyBorder="1" applyAlignment="1">
      <alignment horizontal="center" vertical="top"/>
    </xf>
    <xf numFmtId="17" fontId="16" fillId="2" borderId="3" xfId="0" applyNumberFormat="1" applyFont="1" applyFill="1" applyBorder="1" applyAlignment="1">
      <alignment horizontal="center" vertical="top" wrapText="1"/>
    </xf>
    <xf numFmtId="17" fontId="16" fillId="2" borderId="2" xfId="0" applyNumberFormat="1" applyFont="1" applyFill="1" applyBorder="1" applyAlignment="1">
      <alignment horizontal="center" vertical="top" wrapText="1"/>
    </xf>
    <xf numFmtId="17" fontId="16" fillId="2" borderId="5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9" fillId="0" borderId="3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0" fillId="0" borderId="3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vertical="top" wrapText="1"/>
    </xf>
    <xf numFmtId="0" fontId="5" fillId="2" borderId="2" xfId="1" applyFont="1" applyFill="1" applyBorder="1" applyAlignment="1">
      <alignment vertical="top" wrapText="1"/>
    </xf>
    <xf numFmtId="0" fontId="5" fillId="2" borderId="5" xfId="1" applyFont="1" applyFill="1" applyBorder="1" applyAlignment="1">
      <alignment vertical="top" wrapText="1"/>
    </xf>
    <xf numFmtId="0" fontId="8" fillId="2" borderId="3" xfId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49" fontId="20" fillId="3" borderId="3" xfId="0" applyNumberFormat="1" applyFont="1" applyFill="1" applyBorder="1" applyAlignment="1">
      <alignment horizontal="left" vertical="top" wrapText="1"/>
    </xf>
    <xf numFmtId="49" fontId="20" fillId="3" borderId="2" xfId="0" applyNumberFormat="1" applyFont="1" applyFill="1" applyBorder="1" applyAlignment="1">
      <alignment horizontal="left" vertical="top" wrapText="1"/>
    </xf>
    <xf numFmtId="49" fontId="20" fillId="3" borderId="5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1" fillId="3" borderId="5" xfId="0" applyNumberFormat="1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11" fillId="2" borderId="9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4"/>
  <sheetViews>
    <sheetView tabSelected="1" topLeftCell="A145" zoomScale="98" zoomScaleNormal="98" workbookViewId="0">
      <selection activeCell="G5" sqref="G5:H5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76"/>
      <c r="B1" s="76"/>
      <c r="C1" s="76"/>
      <c r="D1" s="76"/>
      <c r="E1" s="76"/>
      <c r="F1" s="76"/>
      <c r="G1" s="140" t="s">
        <v>142</v>
      </c>
      <c r="H1" s="140"/>
    </row>
    <row r="2" spans="1:9" ht="12.75" customHeight="1">
      <c r="A2" s="76"/>
      <c r="B2" s="76"/>
      <c r="C2" s="76"/>
      <c r="D2" s="76"/>
      <c r="E2" s="76"/>
      <c r="F2" s="76"/>
      <c r="G2" s="75" t="s">
        <v>143</v>
      </c>
      <c r="H2" s="75"/>
    </row>
    <row r="3" spans="1:9" ht="12.75" customHeight="1">
      <c r="A3" s="76"/>
      <c r="B3" s="76"/>
      <c r="C3" s="76"/>
      <c r="D3" s="76"/>
      <c r="E3" s="76"/>
      <c r="F3" s="76"/>
      <c r="G3" s="140" t="s">
        <v>156</v>
      </c>
      <c r="H3" s="140"/>
    </row>
    <row r="4" spans="1:9" ht="12.75" customHeight="1">
      <c r="A4" s="76"/>
      <c r="B4" s="76"/>
      <c r="C4" s="76"/>
      <c r="D4" s="76"/>
      <c r="E4" s="76"/>
      <c r="F4" s="76"/>
      <c r="G4" s="140" t="s">
        <v>40</v>
      </c>
      <c r="H4" s="140"/>
    </row>
    <row r="5" spans="1:9" ht="10.5" customHeight="1">
      <c r="A5" s="76"/>
      <c r="B5" s="76"/>
      <c r="C5" s="76"/>
      <c r="D5" s="76"/>
      <c r="E5" s="76"/>
      <c r="F5" s="76"/>
      <c r="G5" s="140" t="s">
        <v>157</v>
      </c>
      <c r="H5" s="140"/>
    </row>
    <row r="6" spans="1:9" ht="66.75" customHeight="1">
      <c r="A6" s="143" t="s">
        <v>154</v>
      </c>
      <c r="B6" s="143"/>
      <c r="C6" s="143"/>
      <c r="D6" s="143"/>
      <c r="E6" s="143"/>
      <c r="F6" s="143"/>
      <c r="G6" s="143"/>
      <c r="H6" s="143"/>
    </row>
    <row r="7" spans="1:9" ht="40.5" customHeight="1">
      <c r="A7" s="138" t="s">
        <v>0</v>
      </c>
      <c r="B7" s="138" t="s">
        <v>95</v>
      </c>
      <c r="C7" s="138" t="s">
        <v>96</v>
      </c>
      <c r="D7" s="141" t="s">
        <v>37</v>
      </c>
      <c r="E7" s="142"/>
      <c r="F7" s="138" t="s">
        <v>97</v>
      </c>
      <c r="G7" s="138" t="s">
        <v>141</v>
      </c>
      <c r="H7" s="138" t="s">
        <v>98</v>
      </c>
    </row>
    <row r="8" spans="1:9" ht="51.75" customHeight="1">
      <c r="A8" s="139"/>
      <c r="B8" s="139"/>
      <c r="C8" s="139"/>
      <c r="D8" s="77" t="s">
        <v>38</v>
      </c>
      <c r="E8" s="77" t="s">
        <v>39</v>
      </c>
      <c r="F8" s="139"/>
      <c r="G8" s="139"/>
      <c r="H8" s="139"/>
    </row>
    <row r="9" spans="1:9" ht="15" customHeight="1">
      <c r="A9" s="114"/>
      <c r="B9" s="117" t="s">
        <v>69</v>
      </c>
      <c r="C9" s="105" t="s">
        <v>145</v>
      </c>
      <c r="D9" s="78"/>
      <c r="E9" s="78"/>
      <c r="F9" s="79" t="s">
        <v>1</v>
      </c>
      <c r="G9" s="43">
        <f>G10+G11+G12+G13</f>
        <v>18333.7</v>
      </c>
      <c r="H9" s="120"/>
      <c r="I9" s="56"/>
    </row>
    <row r="10" spans="1:9" ht="15" customHeight="1">
      <c r="A10" s="115"/>
      <c r="B10" s="118"/>
      <c r="C10" s="106"/>
      <c r="D10" s="80"/>
      <c r="E10" s="80"/>
      <c r="F10" s="81" t="s">
        <v>2</v>
      </c>
      <c r="G10" s="43">
        <f>G15+G40+G100</f>
        <v>0</v>
      </c>
      <c r="H10" s="121"/>
      <c r="I10" s="56"/>
    </row>
    <row r="11" spans="1:9" ht="15" customHeight="1">
      <c r="A11" s="115"/>
      <c r="B11" s="118"/>
      <c r="C11" s="106"/>
      <c r="D11" s="80"/>
      <c r="E11" s="80"/>
      <c r="F11" s="81" t="s">
        <v>3</v>
      </c>
      <c r="G11" s="43">
        <f>G16+G41+G101</f>
        <v>288</v>
      </c>
      <c r="H11" s="121"/>
    </row>
    <row r="12" spans="1:9" ht="15" customHeight="1">
      <c r="A12" s="115"/>
      <c r="B12" s="118"/>
      <c r="C12" s="106"/>
      <c r="D12" s="80"/>
      <c r="E12" s="80"/>
      <c r="F12" s="81" t="s">
        <v>4</v>
      </c>
      <c r="G12" s="43">
        <f>G17+G42+G102</f>
        <v>18045.7</v>
      </c>
      <c r="H12" s="121"/>
      <c r="I12" s="56"/>
    </row>
    <row r="13" spans="1:9" ht="21.95" customHeight="1">
      <c r="A13" s="116"/>
      <c r="B13" s="119"/>
      <c r="C13" s="107"/>
      <c r="D13" s="82"/>
      <c r="E13" s="82"/>
      <c r="F13" s="81" t="s">
        <v>5</v>
      </c>
      <c r="G13" s="43">
        <f>G18</f>
        <v>0</v>
      </c>
      <c r="H13" s="122"/>
    </row>
    <row r="14" spans="1:9" ht="15" customHeight="1">
      <c r="A14" s="114">
        <v>1</v>
      </c>
      <c r="B14" s="117" t="s">
        <v>70</v>
      </c>
      <c r="C14" s="105" t="s">
        <v>145</v>
      </c>
      <c r="D14" s="78"/>
      <c r="E14" s="78"/>
      <c r="F14" s="79" t="s">
        <v>1</v>
      </c>
      <c r="G14" s="43">
        <f>G15+G16+G17+G18</f>
        <v>0</v>
      </c>
      <c r="H14" s="120"/>
      <c r="I14" s="56"/>
    </row>
    <row r="15" spans="1:9" ht="15" customHeight="1">
      <c r="A15" s="115"/>
      <c r="B15" s="118"/>
      <c r="C15" s="106"/>
      <c r="D15" s="80"/>
      <c r="E15" s="80"/>
      <c r="F15" s="81" t="s">
        <v>2</v>
      </c>
      <c r="G15" s="45">
        <f>SUM(G20+G25)</f>
        <v>0</v>
      </c>
      <c r="H15" s="121"/>
    </row>
    <row r="16" spans="1:9" ht="15" customHeight="1">
      <c r="A16" s="115"/>
      <c r="B16" s="118"/>
      <c r="C16" s="106"/>
      <c r="D16" s="80"/>
      <c r="E16" s="80"/>
      <c r="F16" s="81" t="s">
        <v>3</v>
      </c>
      <c r="G16" s="45">
        <f>SUM(G21+G26)</f>
        <v>0</v>
      </c>
      <c r="H16" s="121"/>
    </row>
    <row r="17" spans="1:8" ht="15" customHeight="1">
      <c r="A17" s="115"/>
      <c r="B17" s="118"/>
      <c r="C17" s="106"/>
      <c r="D17" s="80"/>
      <c r="E17" s="80"/>
      <c r="F17" s="81" t="s">
        <v>4</v>
      </c>
      <c r="G17" s="45">
        <f>SUM(G22+G27)</f>
        <v>0</v>
      </c>
      <c r="H17" s="121"/>
    </row>
    <row r="18" spans="1:8" ht="21.95" customHeight="1">
      <c r="A18" s="116"/>
      <c r="B18" s="119"/>
      <c r="C18" s="107"/>
      <c r="D18" s="82"/>
      <c r="E18" s="82"/>
      <c r="F18" s="81" t="s">
        <v>5</v>
      </c>
      <c r="G18" s="45">
        <f>SUM(G23+G28)</f>
        <v>0</v>
      </c>
      <c r="H18" s="122"/>
    </row>
    <row r="19" spans="1:8" ht="15" customHeight="1">
      <c r="A19" s="99" t="s">
        <v>6</v>
      </c>
      <c r="B19" s="123" t="s">
        <v>94</v>
      </c>
      <c r="C19" s="126"/>
      <c r="D19" s="78">
        <v>44197</v>
      </c>
      <c r="E19" s="78">
        <v>44561</v>
      </c>
      <c r="F19" s="81" t="s">
        <v>1</v>
      </c>
      <c r="G19" s="63">
        <f>G20+G21+G22+G23</f>
        <v>0</v>
      </c>
      <c r="H19" s="111"/>
    </row>
    <row r="20" spans="1:8" ht="15" customHeight="1">
      <c r="A20" s="100"/>
      <c r="B20" s="124"/>
      <c r="C20" s="127"/>
      <c r="D20" s="83"/>
      <c r="E20" s="83"/>
      <c r="F20" s="81" t="s">
        <v>2</v>
      </c>
      <c r="G20" s="65">
        <v>0</v>
      </c>
      <c r="H20" s="112"/>
    </row>
    <row r="21" spans="1:8" ht="15" customHeight="1">
      <c r="A21" s="100"/>
      <c r="B21" s="124"/>
      <c r="C21" s="127"/>
      <c r="D21" s="83"/>
      <c r="E21" s="83"/>
      <c r="F21" s="81" t="s">
        <v>3</v>
      </c>
      <c r="G21" s="65">
        <v>0</v>
      </c>
      <c r="H21" s="112"/>
    </row>
    <row r="22" spans="1:8" ht="15" customHeight="1">
      <c r="A22" s="100"/>
      <c r="B22" s="124"/>
      <c r="C22" s="127"/>
      <c r="D22" s="83"/>
      <c r="E22" s="83"/>
      <c r="F22" s="81" t="s">
        <v>4</v>
      </c>
      <c r="G22" s="65">
        <v>0</v>
      </c>
      <c r="H22" s="112"/>
    </row>
    <row r="23" spans="1:8" ht="21.95" customHeight="1">
      <c r="A23" s="101"/>
      <c r="B23" s="125"/>
      <c r="C23" s="128"/>
      <c r="D23" s="84"/>
      <c r="E23" s="84"/>
      <c r="F23" s="81" t="s">
        <v>5</v>
      </c>
      <c r="G23" s="65">
        <v>0</v>
      </c>
      <c r="H23" s="113"/>
    </row>
    <row r="24" spans="1:8" ht="18" customHeight="1">
      <c r="A24" s="99" t="s">
        <v>65</v>
      </c>
      <c r="B24" s="123" t="s">
        <v>109</v>
      </c>
      <c r="C24" s="126"/>
      <c r="D24" s="78">
        <v>44197</v>
      </c>
      <c r="E24" s="96">
        <v>44561</v>
      </c>
      <c r="F24" s="81" t="s">
        <v>1</v>
      </c>
      <c r="G24" s="63">
        <f>G25+G26+G27+G28</f>
        <v>0</v>
      </c>
      <c r="H24" s="111"/>
    </row>
    <row r="25" spans="1:8" ht="18" customHeight="1">
      <c r="A25" s="100"/>
      <c r="B25" s="124"/>
      <c r="C25" s="127"/>
      <c r="D25" s="83"/>
      <c r="E25" s="83"/>
      <c r="F25" s="81" t="s">
        <v>2</v>
      </c>
      <c r="G25" s="65">
        <v>0</v>
      </c>
      <c r="H25" s="112"/>
    </row>
    <row r="26" spans="1:8" ht="18" customHeight="1">
      <c r="A26" s="100"/>
      <c r="B26" s="124"/>
      <c r="C26" s="127"/>
      <c r="D26" s="83"/>
      <c r="E26" s="83"/>
      <c r="F26" s="81" t="s">
        <v>3</v>
      </c>
      <c r="G26" s="65">
        <v>0</v>
      </c>
      <c r="H26" s="112"/>
    </row>
    <row r="27" spans="1:8" ht="18" customHeight="1">
      <c r="A27" s="100"/>
      <c r="B27" s="124"/>
      <c r="C27" s="127"/>
      <c r="D27" s="83"/>
      <c r="E27" s="83"/>
      <c r="F27" s="81" t="s">
        <v>4</v>
      </c>
      <c r="G27" s="65">
        <v>0</v>
      </c>
      <c r="H27" s="112"/>
    </row>
    <row r="28" spans="1:8" ht="21.95" customHeight="1">
      <c r="A28" s="101"/>
      <c r="B28" s="125"/>
      <c r="C28" s="128"/>
      <c r="D28" s="84"/>
      <c r="E28" s="84"/>
      <c r="F28" s="81" t="s">
        <v>5</v>
      </c>
      <c r="G28" s="65">
        <v>0</v>
      </c>
      <c r="H28" s="113"/>
    </row>
    <row r="29" spans="1:8" ht="15" customHeight="1">
      <c r="A29" s="99" t="s">
        <v>125</v>
      </c>
      <c r="B29" s="123" t="s">
        <v>130</v>
      </c>
      <c r="C29" s="126"/>
      <c r="D29" s="96">
        <v>44197</v>
      </c>
      <c r="E29" s="96">
        <v>44561</v>
      </c>
      <c r="F29" s="81" t="s">
        <v>1</v>
      </c>
      <c r="G29" s="63" t="s">
        <v>131</v>
      </c>
      <c r="H29" s="111"/>
    </row>
    <row r="30" spans="1:8" ht="15" customHeight="1">
      <c r="A30" s="100"/>
      <c r="B30" s="124"/>
      <c r="C30" s="127"/>
      <c r="D30" s="83"/>
      <c r="E30" s="83"/>
      <c r="F30" s="81" t="s">
        <v>2</v>
      </c>
      <c r="G30" s="64" t="s">
        <v>131</v>
      </c>
      <c r="H30" s="112"/>
    </row>
    <row r="31" spans="1:8" ht="15" customHeight="1">
      <c r="A31" s="100"/>
      <c r="B31" s="124"/>
      <c r="C31" s="127"/>
      <c r="D31" s="83"/>
      <c r="E31" s="83"/>
      <c r="F31" s="81" t="s">
        <v>3</v>
      </c>
      <c r="G31" s="64" t="s">
        <v>131</v>
      </c>
      <c r="H31" s="112"/>
    </row>
    <row r="32" spans="1:8" ht="15" customHeight="1">
      <c r="A32" s="100"/>
      <c r="B32" s="124"/>
      <c r="C32" s="127"/>
      <c r="D32" s="83"/>
      <c r="E32" s="83"/>
      <c r="F32" s="81" t="s">
        <v>4</v>
      </c>
      <c r="G32" s="64" t="s">
        <v>131</v>
      </c>
      <c r="H32" s="112"/>
    </row>
    <row r="33" spans="1:9" ht="21.95" customHeight="1">
      <c r="A33" s="101"/>
      <c r="B33" s="125"/>
      <c r="C33" s="128"/>
      <c r="D33" s="84"/>
      <c r="E33" s="84"/>
      <c r="F33" s="81" t="s">
        <v>5</v>
      </c>
      <c r="G33" s="64" t="s">
        <v>131</v>
      </c>
      <c r="H33" s="113"/>
    </row>
    <row r="34" spans="1:9" ht="14.1" customHeight="1">
      <c r="A34" s="99" t="s">
        <v>126</v>
      </c>
      <c r="B34" s="154" t="s">
        <v>132</v>
      </c>
      <c r="C34" s="126" t="s">
        <v>155</v>
      </c>
      <c r="D34" s="96">
        <v>44197</v>
      </c>
      <c r="E34" s="96">
        <v>44561</v>
      </c>
      <c r="F34" s="81" t="s">
        <v>1</v>
      </c>
      <c r="G34" s="64" t="s">
        <v>131</v>
      </c>
      <c r="H34" s="111" t="s">
        <v>144</v>
      </c>
    </row>
    <row r="35" spans="1:9" ht="14.1" customHeight="1">
      <c r="A35" s="100"/>
      <c r="B35" s="155"/>
      <c r="C35" s="127"/>
      <c r="D35" s="83"/>
      <c r="E35" s="83"/>
      <c r="F35" s="81" t="s">
        <v>2</v>
      </c>
      <c r="G35" s="64" t="s">
        <v>131</v>
      </c>
      <c r="H35" s="112"/>
    </row>
    <row r="36" spans="1:9" ht="14.1" customHeight="1">
      <c r="A36" s="100"/>
      <c r="B36" s="155"/>
      <c r="C36" s="127"/>
      <c r="D36" s="83"/>
      <c r="E36" s="83"/>
      <c r="F36" s="81" t="s">
        <v>3</v>
      </c>
      <c r="G36" s="64" t="s">
        <v>131</v>
      </c>
      <c r="H36" s="112"/>
    </row>
    <row r="37" spans="1:9" ht="14.1" customHeight="1">
      <c r="A37" s="100"/>
      <c r="B37" s="155"/>
      <c r="C37" s="127"/>
      <c r="D37" s="83"/>
      <c r="E37" s="83"/>
      <c r="F37" s="81" t="s">
        <v>4</v>
      </c>
      <c r="G37" s="64" t="s">
        <v>131</v>
      </c>
      <c r="H37" s="112"/>
    </row>
    <row r="38" spans="1:9" ht="21.95" customHeight="1">
      <c r="A38" s="101"/>
      <c r="B38" s="156"/>
      <c r="C38" s="128"/>
      <c r="D38" s="83"/>
      <c r="E38" s="83"/>
      <c r="F38" s="81" t="s">
        <v>5</v>
      </c>
      <c r="G38" s="64" t="s">
        <v>131</v>
      </c>
      <c r="H38" s="113"/>
    </row>
    <row r="39" spans="1:9" ht="14.1" customHeight="1">
      <c r="A39" s="99" t="s">
        <v>7</v>
      </c>
      <c r="B39" s="117" t="s">
        <v>71</v>
      </c>
      <c r="C39" s="105" t="s">
        <v>145</v>
      </c>
      <c r="D39" s="96"/>
      <c r="E39" s="96"/>
      <c r="F39" s="85" t="s">
        <v>1</v>
      </c>
      <c r="G39" s="43">
        <f>G40+G41+G42+G43</f>
        <v>18328.7</v>
      </c>
      <c r="H39" s="111"/>
      <c r="I39" s="11"/>
    </row>
    <row r="40" spans="1:9" ht="14.1" customHeight="1">
      <c r="A40" s="100"/>
      <c r="B40" s="118"/>
      <c r="C40" s="106"/>
      <c r="D40" s="80"/>
      <c r="E40" s="80"/>
      <c r="F40" s="81" t="s">
        <v>2</v>
      </c>
      <c r="G40" s="45">
        <f>G50+G65+G70+G55+G80+G90+G95</f>
        <v>0</v>
      </c>
      <c r="H40" s="112"/>
    </row>
    <row r="41" spans="1:9" ht="14.1" customHeight="1">
      <c r="A41" s="100"/>
      <c r="B41" s="118"/>
      <c r="C41" s="106"/>
      <c r="D41" s="80"/>
      <c r="E41" s="80"/>
      <c r="F41" s="81" t="s">
        <v>3</v>
      </c>
      <c r="G41" s="45">
        <f>G51+G66+G71+G56+G81+G91+G96</f>
        <v>288</v>
      </c>
      <c r="H41" s="112"/>
    </row>
    <row r="42" spans="1:9" ht="14.1" customHeight="1">
      <c r="A42" s="100"/>
      <c r="B42" s="118"/>
      <c r="C42" s="106"/>
      <c r="D42" s="80"/>
      <c r="E42" s="80"/>
      <c r="F42" s="81" t="s">
        <v>4</v>
      </c>
      <c r="G42" s="45">
        <f>G52+G67+G72+G57+G82+G92+G97</f>
        <v>18040.7</v>
      </c>
      <c r="H42" s="112"/>
    </row>
    <row r="43" spans="1:9" ht="21.95" customHeight="1">
      <c r="A43" s="101"/>
      <c r="B43" s="119"/>
      <c r="C43" s="107"/>
      <c r="D43" s="82"/>
      <c r="E43" s="82"/>
      <c r="F43" s="81" t="s">
        <v>5</v>
      </c>
      <c r="G43" s="45">
        <f>G53+G68+G73+G58+G83+G93+G98</f>
        <v>0</v>
      </c>
      <c r="H43" s="113"/>
    </row>
    <row r="44" spans="1:9" ht="15" customHeight="1">
      <c r="A44" s="129" t="s">
        <v>8</v>
      </c>
      <c r="B44" s="132" t="s">
        <v>140</v>
      </c>
      <c r="C44" s="126"/>
      <c r="D44" s="96">
        <v>44197</v>
      </c>
      <c r="E44" s="96">
        <v>44561</v>
      </c>
      <c r="F44" s="85" t="s">
        <v>1</v>
      </c>
      <c r="G44" s="63">
        <f>G45+G46+G47+G48</f>
        <v>2049.1999999999998</v>
      </c>
      <c r="H44" s="135"/>
    </row>
    <row r="45" spans="1:9" ht="15" customHeight="1">
      <c r="A45" s="130"/>
      <c r="B45" s="133"/>
      <c r="C45" s="127"/>
      <c r="D45" s="83"/>
      <c r="E45" s="83"/>
      <c r="F45" s="81" t="s">
        <v>2</v>
      </c>
      <c r="G45" s="65">
        <v>0</v>
      </c>
      <c r="H45" s="136"/>
    </row>
    <row r="46" spans="1:9" ht="15" customHeight="1">
      <c r="A46" s="130"/>
      <c r="B46" s="133"/>
      <c r="C46" s="127"/>
      <c r="D46" s="83"/>
      <c r="E46" s="83"/>
      <c r="F46" s="81" t="s">
        <v>3</v>
      </c>
      <c r="G46" s="65">
        <v>0</v>
      </c>
      <c r="H46" s="136"/>
    </row>
    <row r="47" spans="1:9" ht="15" customHeight="1">
      <c r="A47" s="130"/>
      <c r="B47" s="133"/>
      <c r="C47" s="127"/>
      <c r="D47" s="83"/>
      <c r="E47" s="83"/>
      <c r="F47" s="81" t="s">
        <v>4</v>
      </c>
      <c r="G47" s="65">
        <f>SUM(G52+G57)</f>
        <v>2049.1999999999998</v>
      </c>
      <c r="H47" s="136"/>
    </row>
    <row r="48" spans="1:9" ht="21.95" customHeight="1">
      <c r="A48" s="131"/>
      <c r="B48" s="134"/>
      <c r="C48" s="128"/>
      <c r="D48" s="84"/>
      <c r="E48" s="84"/>
      <c r="F48" s="81" t="s">
        <v>5</v>
      </c>
      <c r="G48" s="65">
        <v>0</v>
      </c>
      <c r="H48" s="137"/>
    </row>
    <row r="49" spans="1:8" ht="15" customHeight="1">
      <c r="A49" s="129" t="s">
        <v>114</v>
      </c>
      <c r="B49" s="144" t="s">
        <v>9</v>
      </c>
      <c r="C49" s="126" t="s">
        <v>41</v>
      </c>
      <c r="D49" s="96">
        <v>44197</v>
      </c>
      <c r="E49" s="96">
        <v>44561</v>
      </c>
      <c r="F49" s="85" t="s">
        <v>1</v>
      </c>
      <c r="G49" s="45">
        <f>G50+G51+G52+G53</f>
        <v>1250</v>
      </c>
      <c r="H49" s="135" t="s">
        <v>10</v>
      </c>
    </row>
    <row r="50" spans="1:8" ht="15" customHeight="1">
      <c r="A50" s="130"/>
      <c r="B50" s="145"/>
      <c r="C50" s="127"/>
      <c r="D50" s="83"/>
      <c r="E50" s="83"/>
      <c r="F50" s="81" t="s">
        <v>2</v>
      </c>
      <c r="G50" s="65">
        <v>0</v>
      </c>
      <c r="H50" s="136"/>
    </row>
    <row r="51" spans="1:8" ht="15" customHeight="1">
      <c r="A51" s="130"/>
      <c r="B51" s="145"/>
      <c r="C51" s="127"/>
      <c r="D51" s="83"/>
      <c r="E51" s="83"/>
      <c r="F51" s="81" t="s">
        <v>3</v>
      </c>
      <c r="G51" s="65">
        <v>0</v>
      </c>
      <c r="H51" s="136"/>
    </row>
    <row r="52" spans="1:8" ht="15" customHeight="1">
      <c r="A52" s="130"/>
      <c r="B52" s="145"/>
      <c r="C52" s="127"/>
      <c r="D52" s="83"/>
      <c r="E52" s="83"/>
      <c r="F52" s="81" t="s">
        <v>4</v>
      </c>
      <c r="G52" s="65">
        <v>1250</v>
      </c>
      <c r="H52" s="136"/>
    </row>
    <row r="53" spans="1:8" ht="21.95" customHeight="1">
      <c r="A53" s="131"/>
      <c r="B53" s="146"/>
      <c r="C53" s="128"/>
      <c r="D53" s="84"/>
      <c r="E53" s="84"/>
      <c r="F53" s="81" t="s">
        <v>5</v>
      </c>
      <c r="G53" s="65">
        <v>0</v>
      </c>
      <c r="H53" s="137"/>
    </row>
    <row r="54" spans="1:8" ht="15" customHeight="1">
      <c r="A54" s="129" t="s">
        <v>115</v>
      </c>
      <c r="B54" s="102" t="s">
        <v>16</v>
      </c>
      <c r="C54" s="126" t="s">
        <v>41</v>
      </c>
      <c r="D54" s="96">
        <v>44197</v>
      </c>
      <c r="E54" s="96">
        <v>44561</v>
      </c>
      <c r="F54" s="81" t="s">
        <v>1</v>
      </c>
      <c r="G54" s="45">
        <f>G55+G56+G57+G58</f>
        <v>799.2</v>
      </c>
      <c r="H54" s="111" t="s">
        <v>17</v>
      </c>
    </row>
    <row r="55" spans="1:8" ht="15" customHeight="1">
      <c r="A55" s="130"/>
      <c r="B55" s="103"/>
      <c r="C55" s="127"/>
      <c r="D55" s="83"/>
      <c r="E55" s="83"/>
      <c r="F55" s="81" t="s">
        <v>2</v>
      </c>
      <c r="G55" s="45">
        <v>0</v>
      </c>
      <c r="H55" s="112"/>
    </row>
    <row r="56" spans="1:8" ht="15" customHeight="1">
      <c r="A56" s="130"/>
      <c r="B56" s="103"/>
      <c r="C56" s="127"/>
      <c r="D56" s="83"/>
      <c r="E56" s="83"/>
      <c r="F56" s="81" t="s">
        <v>3</v>
      </c>
      <c r="G56" s="45">
        <v>0</v>
      </c>
      <c r="H56" s="112"/>
    </row>
    <row r="57" spans="1:8" ht="15" customHeight="1">
      <c r="A57" s="130"/>
      <c r="B57" s="103"/>
      <c r="C57" s="127"/>
      <c r="D57" s="83"/>
      <c r="E57" s="83"/>
      <c r="F57" s="81" t="s">
        <v>4</v>
      </c>
      <c r="G57" s="45">
        <v>799.2</v>
      </c>
      <c r="H57" s="112"/>
    </row>
    <row r="58" spans="1:8" ht="21.95" customHeight="1">
      <c r="A58" s="131"/>
      <c r="B58" s="104"/>
      <c r="C58" s="128"/>
      <c r="D58" s="84"/>
      <c r="E58" s="84"/>
      <c r="F58" s="81" t="s">
        <v>5</v>
      </c>
      <c r="G58" s="45">
        <v>0</v>
      </c>
      <c r="H58" s="113"/>
    </row>
    <row r="59" spans="1:8" ht="15" customHeight="1">
      <c r="A59" s="97" t="s">
        <v>11</v>
      </c>
      <c r="B59" s="147" t="s">
        <v>129</v>
      </c>
      <c r="C59" s="126"/>
      <c r="D59" s="96">
        <v>44197</v>
      </c>
      <c r="E59" s="96">
        <v>44561</v>
      </c>
      <c r="F59" s="81" t="s">
        <v>1</v>
      </c>
      <c r="G59" s="63">
        <f>G60+G61+G62+G63</f>
        <v>15491.5</v>
      </c>
      <c r="H59" s="111"/>
    </row>
    <row r="60" spans="1:8" ht="15" customHeight="1">
      <c r="A60" s="97"/>
      <c r="B60" s="148"/>
      <c r="C60" s="127"/>
      <c r="D60" s="83"/>
      <c r="E60" s="83"/>
      <c r="F60" s="81" t="s">
        <v>2</v>
      </c>
      <c r="G60" s="65">
        <v>0</v>
      </c>
      <c r="H60" s="112"/>
    </row>
    <row r="61" spans="1:8" ht="15" customHeight="1">
      <c r="A61" s="97"/>
      <c r="B61" s="148"/>
      <c r="C61" s="127"/>
      <c r="D61" s="83"/>
      <c r="E61" s="83"/>
      <c r="F61" s="81" t="s">
        <v>3</v>
      </c>
      <c r="G61" s="65">
        <v>0</v>
      </c>
      <c r="H61" s="112"/>
    </row>
    <row r="62" spans="1:8" ht="15" customHeight="1">
      <c r="A62" s="97"/>
      <c r="B62" s="148"/>
      <c r="C62" s="127"/>
      <c r="D62" s="83"/>
      <c r="E62" s="83"/>
      <c r="F62" s="81" t="s">
        <v>4</v>
      </c>
      <c r="G62" s="65">
        <f>SUM(G67+G72)</f>
        <v>15491.5</v>
      </c>
      <c r="H62" s="112"/>
    </row>
    <row r="63" spans="1:8" ht="21.95" customHeight="1">
      <c r="A63" s="97"/>
      <c r="B63" s="149"/>
      <c r="C63" s="128"/>
      <c r="D63" s="84"/>
      <c r="E63" s="84"/>
      <c r="F63" s="81" t="s">
        <v>5</v>
      </c>
      <c r="G63" s="65">
        <v>0</v>
      </c>
      <c r="H63" s="113"/>
    </row>
    <row r="64" spans="1:8" ht="18" customHeight="1">
      <c r="A64" s="99" t="s">
        <v>117</v>
      </c>
      <c r="B64" s="102" t="s">
        <v>12</v>
      </c>
      <c r="C64" s="126" t="s">
        <v>51</v>
      </c>
      <c r="D64" s="96">
        <v>44197</v>
      </c>
      <c r="E64" s="96">
        <v>44561</v>
      </c>
      <c r="F64" s="85" t="s">
        <v>1</v>
      </c>
      <c r="G64" s="64">
        <f>G65+G66+G67+G68</f>
        <v>2000</v>
      </c>
      <c r="H64" s="111" t="s">
        <v>36</v>
      </c>
    </row>
    <row r="65" spans="1:8" ht="18" customHeight="1">
      <c r="A65" s="100"/>
      <c r="B65" s="103"/>
      <c r="C65" s="127"/>
      <c r="D65" s="83"/>
      <c r="E65" s="83"/>
      <c r="F65" s="81" t="s">
        <v>2</v>
      </c>
      <c r="G65" s="45">
        <v>0</v>
      </c>
      <c r="H65" s="112"/>
    </row>
    <row r="66" spans="1:8" ht="18" customHeight="1">
      <c r="A66" s="100"/>
      <c r="B66" s="103"/>
      <c r="C66" s="127"/>
      <c r="D66" s="83"/>
      <c r="E66" s="83"/>
      <c r="F66" s="81" t="s">
        <v>3</v>
      </c>
      <c r="G66" s="45">
        <v>0</v>
      </c>
      <c r="H66" s="112"/>
    </row>
    <row r="67" spans="1:8" ht="18" customHeight="1">
      <c r="A67" s="100"/>
      <c r="B67" s="103"/>
      <c r="C67" s="127"/>
      <c r="D67" s="83"/>
      <c r="E67" s="83"/>
      <c r="F67" s="81" t="s">
        <v>4</v>
      </c>
      <c r="G67" s="45">
        <v>2000</v>
      </c>
      <c r="H67" s="112"/>
    </row>
    <row r="68" spans="1:8" ht="21.95" customHeight="1">
      <c r="A68" s="101"/>
      <c r="B68" s="104"/>
      <c r="C68" s="128"/>
      <c r="D68" s="84"/>
      <c r="E68" s="84"/>
      <c r="F68" s="81" t="s">
        <v>5</v>
      </c>
      <c r="G68" s="45">
        <v>0</v>
      </c>
      <c r="H68" s="113"/>
    </row>
    <row r="69" spans="1:8" ht="18" customHeight="1">
      <c r="A69" s="99" t="s">
        <v>118</v>
      </c>
      <c r="B69" s="102" t="s">
        <v>133</v>
      </c>
      <c r="C69" s="126" t="s">
        <v>52</v>
      </c>
      <c r="D69" s="96">
        <v>44197</v>
      </c>
      <c r="E69" s="96">
        <v>44561</v>
      </c>
      <c r="F69" s="81" t="s">
        <v>1</v>
      </c>
      <c r="G69" s="65">
        <f>G70+G71+G72+G73</f>
        <v>13491.5</v>
      </c>
      <c r="H69" s="111" t="s">
        <v>36</v>
      </c>
    </row>
    <row r="70" spans="1:8" ht="18" customHeight="1">
      <c r="A70" s="100"/>
      <c r="B70" s="103"/>
      <c r="C70" s="127"/>
      <c r="D70" s="83"/>
      <c r="E70" s="83"/>
      <c r="F70" s="81" t="s">
        <v>2</v>
      </c>
      <c r="G70" s="45">
        <v>0</v>
      </c>
      <c r="H70" s="112"/>
    </row>
    <row r="71" spans="1:8" ht="18" customHeight="1">
      <c r="A71" s="100"/>
      <c r="B71" s="103"/>
      <c r="C71" s="127"/>
      <c r="D71" s="83"/>
      <c r="E71" s="83"/>
      <c r="F71" s="81" t="s">
        <v>3</v>
      </c>
      <c r="G71" s="45">
        <v>0</v>
      </c>
      <c r="H71" s="112"/>
    </row>
    <row r="72" spans="1:8" ht="18" customHeight="1">
      <c r="A72" s="100"/>
      <c r="B72" s="103"/>
      <c r="C72" s="127"/>
      <c r="D72" s="83"/>
      <c r="E72" s="83"/>
      <c r="F72" s="81" t="s">
        <v>4</v>
      </c>
      <c r="G72" s="45">
        <v>13491.5</v>
      </c>
      <c r="H72" s="112"/>
    </row>
    <row r="73" spans="1:8" ht="21.95" customHeight="1">
      <c r="A73" s="101"/>
      <c r="B73" s="104"/>
      <c r="C73" s="128"/>
      <c r="D73" s="84"/>
      <c r="E73" s="84"/>
      <c r="F73" s="81" t="s">
        <v>5</v>
      </c>
      <c r="G73" s="45">
        <v>0</v>
      </c>
      <c r="H73" s="113"/>
    </row>
    <row r="74" spans="1:8" ht="15" customHeight="1">
      <c r="A74" s="97" t="s">
        <v>13</v>
      </c>
      <c r="B74" s="147" t="s">
        <v>128</v>
      </c>
      <c r="C74" s="126"/>
      <c r="D74" s="96">
        <v>44197</v>
      </c>
      <c r="E74" s="96">
        <v>44561</v>
      </c>
      <c r="F74" s="81" t="s">
        <v>1</v>
      </c>
      <c r="G74" s="63">
        <f>G75+G76+G77+G78</f>
        <v>400</v>
      </c>
      <c r="H74" s="111"/>
    </row>
    <row r="75" spans="1:8" ht="18" customHeight="1">
      <c r="A75" s="97"/>
      <c r="B75" s="148"/>
      <c r="C75" s="127"/>
      <c r="D75" s="83"/>
      <c r="E75" s="83"/>
      <c r="F75" s="81" t="s">
        <v>2</v>
      </c>
      <c r="G75" s="65">
        <v>0</v>
      </c>
      <c r="H75" s="112"/>
    </row>
    <row r="76" spans="1:8" ht="18" customHeight="1">
      <c r="A76" s="97"/>
      <c r="B76" s="148"/>
      <c r="C76" s="127"/>
      <c r="D76" s="83"/>
      <c r="E76" s="83"/>
      <c r="F76" s="81" t="s">
        <v>3</v>
      </c>
      <c r="G76" s="65">
        <v>0</v>
      </c>
      <c r="H76" s="112"/>
    </row>
    <row r="77" spans="1:8" ht="18" customHeight="1">
      <c r="A77" s="97"/>
      <c r="B77" s="148"/>
      <c r="C77" s="127"/>
      <c r="D77" s="83"/>
      <c r="E77" s="83"/>
      <c r="F77" s="81" t="s">
        <v>4</v>
      </c>
      <c r="G77" s="65">
        <f>SUM(G82)</f>
        <v>400</v>
      </c>
      <c r="H77" s="112"/>
    </row>
    <row r="78" spans="1:8" ht="21.95" customHeight="1">
      <c r="A78" s="97"/>
      <c r="B78" s="149"/>
      <c r="C78" s="128"/>
      <c r="D78" s="84"/>
      <c r="E78" s="84"/>
      <c r="F78" s="81" t="s">
        <v>5</v>
      </c>
      <c r="G78" s="65">
        <v>0</v>
      </c>
      <c r="H78" s="113"/>
    </row>
    <row r="79" spans="1:8" ht="18" customHeight="1">
      <c r="A79" s="99" t="s">
        <v>119</v>
      </c>
      <c r="B79" s="102" t="s">
        <v>18</v>
      </c>
      <c r="C79" s="126" t="s">
        <v>41</v>
      </c>
      <c r="D79" s="96">
        <v>44197</v>
      </c>
      <c r="E79" s="96">
        <v>44561</v>
      </c>
      <c r="F79" s="81" t="s">
        <v>1</v>
      </c>
      <c r="G79" s="64">
        <f>SUM(G80:G83)</f>
        <v>400</v>
      </c>
      <c r="H79" s="111" t="s">
        <v>68</v>
      </c>
    </row>
    <row r="80" spans="1:8" ht="18" customHeight="1">
      <c r="A80" s="100"/>
      <c r="B80" s="103"/>
      <c r="C80" s="127"/>
      <c r="D80" s="80"/>
      <c r="E80" s="80"/>
      <c r="F80" s="86" t="s">
        <v>2</v>
      </c>
      <c r="G80" s="45">
        <v>0</v>
      </c>
      <c r="H80" s="112"/>
    </row>
    <row r="81" spans="1:8" ht="18" customHeight="1">
      <c r="A81" s="100"/>
      <c r="B81" s="103"/>
      <c r="C81" s="127"/>
      <c r="D81" s="80"/>
      <c r="E81" s="80"/>
      <c r="F81" s="81" t="s">
        <v>3</v>
      </c>
      <c r="G81" s="45">
        <v>0</v>
      </c>
      <c r="H81" s="112"/>
    </row>
    <row r="82" spans="1:8" ht="18" customHeight="1">
      <c r="A82" s="100"/>
      <c r="B82" s="103"/>
      <c r="C82" s="127"/>
      <c r="D82" s="80"/>
      <c r="E82" s="80"/>
      <c r="F82" s="81" t="s">
        <v>4</v>
      </c>
      <c r="G82" s="64">
        <v>400</v>
      </c>
      <c r="H82" s="112"/>
    </row>
    <row r="83" spans="1:8" ht="21.95" customHeight="1">
      <c r="A83" s="101"/>
      <c r="B83" s="104"/>
      <c r="C83" s="128"/>
      <c r="D83" s="82"/>
      <c r="E83" s="82"/>
      <c r="F83" s="81" t="s">
        <v>5</v>
      </c>
      <c r="G83" s="45">
        <v>0</v>
      </c>
      <c r="H83" s="113"/>
    </row>
    <row r="84" spans="1:8" ht="15" customHeight="1">
      <c r="A84" s="97" t="s">
        <v>15</v>
      </c>
      <c r="B84" s="147" t="s">
        <v>134</v>
      </c>
      <c r="C84" s="126"/>
      <c r="D84" s="96">
        <v>44197</v>
      </c>
      <c r="E84" s="96">
        <v>44561</v>
      </c>
      <c r="F84" s="81" t="s">
        <v>1</v>
      </c>
      <c r="G84" s="63">
        <f>G85+G86+G87+G88</f>
        <v>388</v>
      </c>
      <c r="H84" s="111"/>
    </row>
    <row r="85" spans="1:8" ht="15" customHeight="1">
      <c r="A85" s="97"/>
      <c r="B85" s="148"/>
      <c r="C85" s="127"/>
      <c r="D85" s="83"/>
      <c r="E85" s="83"/>
      <c r="F85" s="81" t="s">
        <v>2</v>
      </c>
      <c r="G85" s="65">
        <f>SUM(G90+G95)</f>
        <v>0</v>
      </c>
      <c r="H85" s="112"/>
    </row>
    <row r="86" spans="1:8" ht="15" customHeight="1">
      <c r="A86" s="97"/>
      <c r="B86" s="148"/>
      <c r="C86" s="127"/>
      <c r="D86" s="83"/>
      <c r="E86" s="83"/>
      <c r="F86" s="81" t="s">
        <v>3</v>
      </c>
      <c r="G86" s="65">
        <f>SUM(G91+G96)</f>
        <v>288</v>
      </c>
      <c r="H86" s="112"/>
    </row>
    <row r="87" spans="1:8" ht="15" customHeight="1">
      <c r="A87" s="97"/>
      <c r="B87" s="148"/>
      <c r="C87" s="127"/>
      <c r="D87" s="83"/>
      <c r="E87" s="83"/>
      <c r="F87" s="81" t="s">
        <v>4</v>
      </c>
      <c r="G87" s="65">
        <f>SUM(G92+G97)</f>
        <v>100</v>
      </c>
      <c r="H87" s="112"/>
    </row>
    <row r="88" spans="1:8" ht="21.95" customHeight="1">
      <c r="A88" s="97"/>
      <c r="B88" s="149"/>
      <c r="C88" s="128"/>
      <c r="D88" s="84"/>
      <c r="E88" s="84"/>
      <c r="F88" s="81" t="s">
        <v>5</v>
      </c>
      <c r="G88" s="65">
        <f>SUM(G93+G98)</f>
        <v>0</v>
      </c>
      <c r="H88" s="113"/>
    </row>
    <row r="89" spans="1:8" ht="18" customHeight="1">
      <c r="A89" s="99" t="s">
        <v>120</v>
      </c>
      <c r="B89" s="102" t="s">
        <v>47</v>
      </c>
      <c r="C89" s="126"/>
      <c r="D89" s="96">
        <v>44197</v>
      </c>
      <c r="E89" s="98">
        <v>44561</v>
      </c>
      <c r="F89" s="81" t="s">
        <v>1</v>
      </c>
      <c r="G89" s="64">
        <f>G90+G91+G92+G93</f>
        <v>288</v>
      </c>
      <c r="H89" s="111" t="s">
        <v>67</v>
      </c>
    </row>
    <row r="90" spans="1:8" ht="18" customHeight="1">
      <c r="A90" s="100"/>
      <c r="B90" s="103"/>
      <c r="C90" s="127"/>
      <c r="D90" s="83"/>
      <c r="E90" s="83"/>
      <c r="F90" s="81" t="s">
        <v>2</v>
      </c>
      <c r="G90" s="45">
        <v>0</v>
      </c>
      <c r="H90" s="112"/>
    </row>
    <row r="91" spans="1:8" ht="18" customHeight="1">
      <c r="A91" s="100"/>
      <c r="B91" s="103"/>
      <c r="C91" s="127"/>
      <c r="D91" s="83"/>
      <c r="E91" s="83"/>
      <c r="F91" s="81" t="s">
        <v>3</v>
      </c>
      <c r="G91" s="64">
        <v>288</v>
      </c>
      <c r="H91" s="112"/>
    </row>
    <row r="92" spans="1:8" ht="18" customHeight="1">
      <c r="A92" s="100"/>
      <c r="B92" s="103"/>
      <c r="C92" s="127"/>
      <c r="D92" s="83"/>
      <c r="E92" s="83"/>
      <c r="F92" s="81" t="s">
        <v>4</v>
      </c>
      <c r="G92" s="45">
        <v>0</v>
      </c>
      <c r="H92" s="112"/>
    </row>
    <row r="93" spans="1:8" ht="21.95" customHeight="1">
      <c r="A93" s="101"/>
      <c r="B93" s="104"/>
      <c r="C93" s="128"/>
      <c r="D93" s="84"/>
      <c r="E93" s="84"/>
      <c r="F93" s="81" t="s">
        <v>5</v>
      </c>
      <c r="G93" s="45">
        <v>0</v>
      </c>
      <c r="H93" s="113"/>
    </row>
    <row r="94" spans="1:8" ht="21.95" customHeight="1">
      <c r="A94" s="99" t="s">
        <v>150</v>
      </c>
      <c r="B94" s="102" t="s">
        <v>151</v>
      </c>
      <c r="C94" s="126" t="s">
        <v>153</v>
      </c>
      <c r="D94" s="96">
        <v>44197</v>
      </c>
      <c r="E94" s="96">
        <v>44561</v>
      </c>
      <c r="F94" s="81" t="s">
        <v>1</v>
      </c>
      <c r="G94" s="64">
        <f>G95+G96+G97+G98</f>
        <v>100</v>
      </c>
      <c r="H94" s="111" t="s">
        <v>152</v>
      </c>
    </row>
    <row r="95" spans="1:8" ht="21.95" customHeight="1">
      <c r="A95" s="100"/>
      <c r="B95" s="103"/>
      <c r="C95" s="127"/>
      <c r="D95" s="83"/>
      <c r="E95" s="83"/>
      <c r="F95" s="81" t="s">
        <v>2</v>
      </c>
      <c r="G95" s="45">
        <v>0</v>
      </c>
      <c r="H95" s="112"/>
    </row>
    <row r="96" spans="1:8" ht="21.95" customHeight="1">
      <c r="A96" s="100"/>
      <c r="B96" s="103"/>
      <c r="C96" s="127"/>
      <c r="D96" s="83"/>
      <c r="E96" s="83"/>
      <c r="F96" s="81" t="s">
        <v>3</v>
      </c>
      <c r="G96" s="64">
        <v>0</v>
      </c>
      <c r="H96" s="112"/>
    </row>
    <row r="97" spans="1:9" ht="21.95" customHeight="1">
      <c r="A97" s="100"/>
      <c r="B97" s="103"/>
      <c r="C97" s="127"/>
      <c r="D97" s="83"/>
      <c r="E97" s="83"/>
      <c r="F97" s="81" t="s">
        <v>4</v>
      </c>
      <c r="G97" s="45">
        <v>100</v>
      </c>
      <c r="H97" s="112"/>
    </row>
    <row r="98" spans="1:9" ht="21.95" customHeight="1">
      <c r="A98" s="101"/>
      <c r="B98" s="104"/>
      <c r="C98" s="128"/>
      <c r="D98" s="84"/>
      <c r="E98" s="84"/>
      <c r="F98" s="81" t="s">
        <v>5</v>
      </c>
      <c r="G98" s="45">
        <v>0</v>
      </c>
      <c r="H98" s="113"/>
    </row>
    <row r="99" spans="1:9" ht="15" customHeight="1">
      <c r="A99" s="99" t="s">
        <v>19</v>
      </c>
      <c r="B99" s="117" t="s">
        <v>72</v>
      </c>
      <c r="C99" s="105" t="s">
        <v>145</v>
      </c>
      <c r="D99" s="96"/>
      <c r="E99" s="96"/>
      <c r="F99" s="85" t="s">
        <v>1</v>
      </c>
      <c r="G99" s="43">
        <f>G100+G101+G102+G103</f>
        <v>5</v>
      </c>
      <c r="H99" s="120"/>
    </row>
    <row r="100" spans="1:9" ht="15" customHeight="1">
      <c r="A100" s="100"/>
      <c r="B100" s="118"/>
      <c r="C100" s="106"/>
      <c r="D100" s="80"/>
      <c r="E100" s="80"/>
      <c r="F100" s="81" t="s">
        <v>2</v>
      </c>
      <c r="G100" s="45">
        <f>G105+G115</f>
        <v>0</v>
      </c>
      <c r="H100" s="121"/>
    </row>
    <row r="101" spans="1:9" ht="15" customHeight="1">
      <c r="A101" s="100"/>
      <c r="B101" s="118"/>
      <c r="C101" s="106"/>
      <c r="D101" s="80"/>
      <c r="E101" s="80"/>
      <c r="F101" s="81" t="s">
        <v>3</v>
      </c>
      <c r="G101" s="45">
        <f>G106+G116</f>
        <v>0</v>
      </c>
      <c r="H101" s="121"/>
    </row>
    <row r="102" spans="1:9" ht="15" customHeight="1">
      <c r="A102" s="100"/>
      <c r="B102" s="118"/>
      <c r="C102" s="106"/>
      <c r="D102" s="80"/>
      <c r="E102" s="80"/>
      <c r="F102" s="81" t="s">
        <v>4</v>
      </c>
      <c r="G102" s="45">
        <f>G107+G117</f>
        <v>5</v>
      </c>
      <c r="H102" s="121"/>
    </row>
    <row r="103" spans="1:9" ht="21.95" customHeight="1">
      <c r="A103" s="101"/>
      <c r="B103" s="119"/>
      <c r="C103" s="107"/>
      <c r="D103" s="82"/>
      <c r="E103" s="82"/>
      <c r="F103" s="81" t="s">
        <v>5</v>
      </c>
      <c r="G103" s="45">
        <f>G108+G118</f>
        <v>0</v>
      </c>
      <c r="H103" s="122"/>
    </row>
    <row r="104" spans="1:9" ht="15" customHeight="1">
      <c r="A104" s="99" t="s">
        <v>20</v>
      </c>
      <c r="B104" s="123" t="s">
        <v>122</v>
      </c>
      <c r="C104" s="105" t="s">
        <v>145</v>
      </c>
      <c r="D104" s="96">
        <v>44197</v>
      </c>
      <c r="E104" s="96">
        <v>44561</v>
      </c>
      <c r="F104" s="85" t="s">
        <v>1</v>
      </c>
      <c r="G104" s="63">
        <v>0</v>
      </c>
      <c r="H104" s="111" t="s">
        <v>46</v>
      </c>
    </row>
    <row r="105" spans="1:9" ht="15" customHeight="1">
      <c r="A105" s="100"/>
      <c r="B105" s="124"/>
      <c r="C105" s="106"/>
      <c r="D105" s="80"/>
      <c r="E105" s="80"/>
      <c r="F105" s="87" t="s">
        <v>2</v>
      </c>
      <c r="G105" s="93">
        <f>G110</f>
        <v>0</v>
      </c>
      <c r="H105" s="112"/>
    </row>
    <row r="106" spans="1:9" ht="15" customHeight="1">
      <c r="A106" s="100"/>
      <c r="B106" s="124"/>
      <c r="C106" s="106"/>
      <c r="D106" s="80"/>
      <c r="E106" s="80"/>
      <c r="F106" s="81" t="s">
        <v>3</v>
      </c>
      <c r="G106" s="45">
        <v>0</v>
      </c>
      <c r="H106" s="112"/>
    </row>
    <row r="107" spans="1:9" ht="15" customHeight="1">
      <c r="A107" s="100"/>
      <c r="B107" s="124"/>
      <c r="C107" s="106"/>
      <c r="D107" s="80"/>
      <c r="E107" s="80"/>
      <c r="F107" s="81" t="s">
        <v>4</v>
      </c>
      <c r="G107" s="45">
        <v>0</v>
      </c>
      <c r="H107" s="112"/>
      <c r="I107" s="10"/>
    </row>
    <row r="108" spans="1:9" ht="21.95" customHeight="1">
      <c r="A108" s="100"/>
      <c r="B108" s="124"/>
      <c r="C108" s="107"/>
      <c r="D108" s="80"/>
      <c r="E108" s="80"/>
      <c r="F108" s="88" t="s">
        <v>5</v>
      </c>
      <c r="G108" s="94">
        <v>0</v>
      </c>
      <c r="H108" s="112"/>
    </row>
    <row r="109" spans="1:9" ht="18" customHeight="1">
      <c r="A109" s="99" t="s">
        <v>21</v>
      </c>
      <c r="B109" s="102" t="s">
        <v>56</v>
      </c>
      <c r="C109" s="105" t="s">
        <v>146</v>
      </c>
      <c r="D109" s="96">
        <v>44197</v>
      </c>
      <c r="E109" s="96">
        <v>44561</v>
      </c>
      <c r="F109" s="85" t="s">
        <v>1</v>
      </c>
      <c r="G109" s="45">
        <v>0</v>
      </c>
      <c r="H109" s="111" t="s">
        <v>66</v>
      </c>
    </row>
    <row r="110" spans="1:9" ht="18" customHeight="1">
      <c r="A110" s="100"/>
      <c r="B110" s="103"/>
      <c r="C110" s="106"/>
      <c r="D110" s="80"/>
      <c r="E110" s="80"/>
      <c r="F110" s="81" t="s">
        <v>2</v>
      </c>
      <c r="G110" s="45">
        <v>0</v>
      </c>
      <c r="H110" s="112"/>
    </row>
    <row r="111" spans="1:9" ht="18" customHeight="1">
      <c r="A111" s="100"/>
      <c r="B111" s="103"/>
      <c r="C111" s="106"/>
      <c r="D111" s="80"/>
      <c r="E111" s="80"/>
      <c r="F111" s="81" t="s">
        <v>3</v>
      </c>
      <c r="G111" s="45">
        <v>0</v>
      </c>
      <c r="H111" s="112"/>
    </row>
    <row r="112" spans="1:9" ht="18" customHeight="1">
      <c r="A112" s="100"/>
      <c r="B112" s="103"/>
      <c r="C112" s="106"/>
      <c r="D112" s="80"/>
      <c r="E112" s="80"/>
      <c r="F112" s="81" t="s">
        <v>4</v>
      </c>
      <c r="G112" s="45">
        <v>0</v>
      </c>
      <c r="H112" s="112"/>
      <c r="I112" s="10"/>
    </row>
    <row r="113" spans="1:9" ht="21.95" customHeight="1">
      <c r="A113" s="101"/>
      <c r="B113" s="104"/>
      <c r="C113" s="107"/>
      <c r="D113" s="82"/>
      <c r="E113" s="82"/>
      <c r="F113" s="81" t="s">
        <v>5</v>
      </c>
      <c r="G113" s="45">
        <v>0</v>
      </c>
      <c r="H113" s="113"/>
    </row>
    <row r="114" spans="1:9" ht="18" customHeight="1">
      <c r="A114" s="99" t="s">
        <v>22</v>
      </c>
      <c r="B114" s="123" t="s">
        <v>135</v>
      </c>
      <c r="C114" s="105" t="s">
        <v>147</v>
      </c>
      <c r="D114" s="96">
        <v>44197</v>
      </c>
      <c r="E114" s="96">
        <v>44561</v>
      </c>
      <c r="F114" s="85" t="s">
        <v>1</v>
      </c>
      <c r="G114" s="63">
        <f>G115+G116+G117+G118</f>
        <v>5</v>
      </c>
      <c r="H114" s="111" t="s">
        <v>49</v>
      </c>
    </row>
    <row r="115" spans="1:9" ht="18" customHeight="1">
      <c r="A115" s="100"/>
      <c r="B115" s="124"/>
      <c r="C115" s="106"/>
      <c r="D115" s="80"/>
      <c r="E115" s="80"/>
      <c r="F115" s="81" t="s">
        <v>2</v>
      </c>
      <c r="G115" s="45">
        <f>G120+G125+G130+G140</f>
        <v>0</v>
      </c>
      <c r="H115" s="112"/>
    </row>
    <row r="116" spans="1:9" ht="18" customHeight="1">
      <c r="A116" s="100"/>
      <c r="B116" s="124"/>
      <c r="C116" s="106"/>
      <c r="D116" s="80"/>
      <c r="E116" s="80"/>
      <c r="F116" s="81" t="s">
        <v>3</v>
      </c>
      <c r="G116" s="45">
        <f>G121+G126+G131+G141</f>
        <v>0</v>
      </c>
      <c r="H116" s="112"/>
    </row>
    <row r="117" spans="1:9" ht="18" customHeight="1">
      <c r="A117" s="100"/>
      <c r="B117" s="124"/>
      <c r="C117" s="106"/>
      <c r="D117" s="80"/>
      <c r="E117" s="80"/>
      <c r="F117" s="88" t="s">
        <v>4</v>
      </c>
      <c r="G117" s="45">
        <f>G122+G127+G132+G143</f>
        <v>5</v>
      </c>
      <c r="H117" s="112"/>
    </row>
    <row r="118" spans="1:9" ht="21.95" customHeight="1">
      <c r="A118" s="101"/>
      <c r="B118" s="125"/>
      <c r="C118" s="107"/>
      <c r="D118" s="82"/>
      <c r="E118" s="82"/>
      <c r="F118" s="81" t="s">
        <v>5</v>
      </c>
      <c r="G118" s="45">
        <f>G123+G128+G133+G138+G143</f>
        <v>0</v>
      </c>
      <c r="H118" s="113"/>
    </row>
    <row r="119" spans="1:9" ht="18" customHeight="1">
      <c r="A119" s="99" t="s">
        <v>23</v>
      </c>
      <c r="B119" s="102" t="s">
        <v>24</v>
      </c>
      <c r="C119" s="105" t="s">
        <v>148</v>
      </c>
      <c r="D119" s="96">
        <v>44197</v>
      </c>
      <c r="E119" s="96">
        <v>44561</v>
      </c>
      <c r="F119" s="89" t="s">
        <v>1</v>
      </c>
      <c r="G119" s="45">
        <f>SUM(G120:G123)</f>
        <v>0</v>
      </c>
      <c r="H119" s="111" t="s">
        <v>25</v>
      </c>
      <c r="I119" s="10"/>
    </row>
    <row r="120" spans="1:9" ht="18" customHeight="1">
      <c r="A120" s="100"/>
      <c r="B120" s="103"/>
      <c r="C120" s="106"/>
      <c r="D120" s="80"/>
      <c r="E120" s="80"/>
      <c r="F120" s="89" t="s">
        <v>2</v>
      </c>
      <c r="G120" s="95">
        <v>0</v>
      </c>
      <c r="H120" s="112"/>
    </row>
    <row r="121" spans="1:9" ht="18" customHeight="1">
      <c r="A121" s="100"/>
      <c r="B121" s="103"/>
      <c r="C121" s="106"/>
      <c r="D121" s="80"/>
      <c r="E121" s="80"/>
      <c r="F121" s="81" t="s">
        <v>3</v>
      </c>
      <c r="G121" s="45">
        <v>0</v>
      </c>
      <c r="H121" s="112"/>
    </row>
    <row r="122" spans="1:9" ht="18" customHeight="1">
      <c r="A122" s="100"/>
      <c r="B122" s="103"/>
      <c r="C122" s="106"/>
      <c r="D122" s="80"/>
      <c r="E122" s="80"/>
      <c r="F122" s="81" t="s">
        <v>4</v>
      </c>
      <c r="G122" s="45">
        <v>0</v>
      </c>
      <c r="H122" s="112"/>
    </row>
    <row r="123" spans="1:9" ht="21.95" customHeight="1">
      <c r="A123" s="101"/>
      <c r="B123" s="104"/>
      <c r="C123" s="107"/>
      <c r="D123" s="82"/>
      <c r="E123" s="82"/>
      <c r="F123" s="81" t="s">
        <v>5</v>
      </c>
      <c r="G123" s="45">
        <v>0</v>
      </c>
      <c r="H123" s="113"/>
    </row>
    <row r="124" spans="1:9" ht="14.1" customHeight="1">
      <c r="A124" s="150" t="s">
        <v>26</v>
      </c>
      <c r="B124" s="102" t="s">
        <v>27</v>
      </c>
      <c r="C124" s="105" t="s">
        <v>147</v>
      </c>
      <c r="D124" s="96">
        <v>44197</v>
      </c>
      <c r="E124" s="96">
        <v>44561</v>
      </c>
      <c r="F124" s="90" t="s">
        <v>1</v>
      </c>
      <c r="G124" s="68">
        <f>G125+G126+G127+G128</f>
        <v>0</v>
      </c>
      <c r="H124" s="111" t="s">
        <v>28</v>
      </c>
      <c r="I124" s="10"/>
    </row>
    <row r="125" spans="1:9" ht="14.1" customHeight="1">
      <c r="A125" s="150"/>
      <c r="B125" s="103"/>
      <c r="C125" s="106"/>
      <c r="D125" s="91"/>
      <c r="E125" s="91"/>
      <c r="F125" s="90" t="s">
        <v>2</v>
      </c>
      <c r="G125" s="68">
        <v>0</v>
      </c>
      <c r="H125" s="112"/>
    </row>
    <row r="126" spans="1:9" ht="14.1" customHeight="1">
      <c r="A126" s="150"/>
      <c r="B126" s="103"/>
      <c r="C126" s="106"/>
      <c r="D126" s="91"/>
      <c r="E126" s="91"/>
      <c r="F126" s="90" t="s">
        <v>3</v>
      </c>
      <c r="G126" s="68">
        <v>0</v>
      </c>
      <c r="H126" s="112"/>
    </row>
    <row r="127" spans="1:9" ht="14.1" customHeight="1">
      <c r="A127" s="150"/>
      <c r="B127" s="103"/>
      <c r="C127" s="106"/>
      <c r="D127" s="91"/>
      <c r="E127" s="91"/>
      <c r="F127" s="90" t="s">
        <v>4</v>
      </c>
      <c r="G127" s="68">
        <v>0</v>
      </c>
      <c r="H127" s="112"/>
      <c r="I127" s="10"/>
    </row>
    <row r="128" spans="1:9" ht="21.95" customHeight="1">
      <c r="A128" s="150"/>
      <c r="B128" s="104"/>
      <c r="C128" s="107"/>
      <c r="D128" s="92"/>
      <c r="E128" s="92"/>
      <c r="F128" s="90" t="s">
        <v>5</v>
      </c>
      <c r="G128" s="68">
        <v>0</v>
      </c>
      <c r="H128" s="113"/>
    </row>
    <row r="129" spans="1:8" ht="14.1" customHeight="1">
      <c r="A129" s="99" t="s">
        <v>136</v>
      </c>
      <c r="B129" s="102" t="s">
        <v>31</v>
      </c>
      <c r="C129" s="105" t="s">
        <v>42</v>
      </c>
      <c r="D129" s="96">
        <v>44197</v>
      </c>
      <c r="E129" s="96">
        <v>44561</v>
      </c>
      <c r="F129" s="90" t="s">
        <v>1</v>
      </c>
      <c r="G129" s="68">
        <f>SUM(G130:G133)</f>
        <v>5</v>
      </c>
      <c r="H129" s="111" t="s">
        <v>48</v>
      </c>
    </row>
    <row r="130" spans="1:8" ht="14.1" customHeight="1">
      <c r="A130" s="100"/>
      <c r="B130" s="103"/>
      <c r="C130" s="106"/>
      <c r="D130" s="80"/>
      <c r="E130" s="80"/>
      <c r="F130" s="81" t="s">
        <v>2</v>
      </c>
      <c r="G130" s="45">
        <v>0</v>
      </c>
      <c r="H130" s="112"/>
    </row>
    <row r="131" spans="1:8" ht="14.1" customHeight="1">
      <c r="A131" s="100"/>
      <c r="B131" s="103"/>
      <c r="C131" s="106"/>
      <c r="D131" s="80"/>
      <c r="E131" s="80"/>
      <c r="F131" s="81" t="s">
        <v>3</v>
      </c>
      <c r="G131" s="45">
        <v>0</v>
      </c>
      <c r="H131" s="112"/>
    </row>
    <row r="132" spans="1:8" ht="14.1" customHeight="1">
      <c r="A132" s="100"/>
      <c r="B132" s="103"/>
      <c r="C132" s="106"/>
      <c r="D132" s="80"/>
      <c r="E132" s="80"/>
      <c r="F132" s="81" t="s">
        <v>4</v>
      </c>
      <c r="G132" s="64">
        <v>5</v>
      </c>
      <c r="H132" s="112"/>
    </row>
    <row r="133" spans="1:8" ht="21.95" customHeight="1">
      <c r="A133" s="101"/>
      <c r="B133" s="104"/>
      <c r="C133" s="107"/>
      <c r="D133" s="82"/>
      <c r="E133" s="82"/>
      <c r="F133" s="90" t="s">
        <v>5</v>
      </c>
      <c r="G133" s="68">
        <v>0</v>
      </c>
      <c r="H133" s="113"/>
    </row>
    <row r="134" spans="1:8" ht="14.1" customHeight="1">
      <c r="A134" s="99" t="s">
        <v>137</v>
      </c>
      <c r="B134" s="102" t="s">
        <v>44</v>
      </c>
      <c r="C134" s="105" t="s">
        <v>149</v>
      </c>
      <c r="D134" s="108">
        <v>44197</v>
      </c>
      <c r="E134" s="108">
        <v>44561</v>
      </c>
      <c r="F134" s="90" t="s">
        <v>1</v>
      </c>
      <c r="G134" s="45">
        <f>G135</f>
        <v>0</v>
      </c>
      <c r="H134" s="111" t="s">
        <v>33</v>
      </c>
    </row>
    <row r="135" spans="1:8" ht="14.1" customHeight="1">
      <c r="A135" s="100"/>
      <c r="B135" s="103"/>
      <c r="C135" s="106"/>
      <c r="D135" s="109"/>
      <c r="E135" s="109"/>
      <c r="F135" s="81" t="s">
        <v>2</v>
      </c>
      <c r="G135" s="45">
        <v>0</v>
      </c>
      <c r="H135" s="112"/>
    </row>
    <row r="136" spans="1:8" ht="14.1" customHeight="1">
      <c r="A136" s="100"/>
      <c r="B136" s="103"/>
      <c r="C136" s="106"/>
      <c r="D136" s="109"/>
      <c r="E136" s="109"/>
      <c r="F136" s="81" t="s">
        <v>3</v>
      </c>
      <c r="G136" s="68">
        <v>0</v>
      </c>
      <c r="H136" s="112"/>
    </row>
    <row r="137" spans="1:8" ht="14.1" customHeight="1">
      <c r="A137" s="100"/>
      <c r="B137" s="103"/>
      <c r="C137" s="106"/>
      <c r="D137" s="109"/>
      <c r="E137" s="109"/>
      <c r="F137" s="81" t="s">
        <v>4</v>
      </c>
      <c r="G137" s="68">
        <v>0</v>
      </c>
      <c r="H137" s="112"/>
    </row>
    <row r="138" spans="1:8" ht="21.95" customHeight="1">
      <c r="A138" s="101"/>
      <c r="B138" s="104"/>
      <c r="C138" s="107"/>
      <c r="D138" s="110"/>
      <c r="E138" s="110"/>
      <c r="F138" s="90" t="s">
        <v>5</v>
      </c>
      <c r="G138" s="68">
        <v>0</v>
      </c>
      <c r="H138" s="113"/>
    </row>
    <row r="139" spans="1:8" ht="18" customHeight="1">
      <c r="A139" s="150" t="s">
        <v>138</v>
      </c>
      <c r="B139" s="151" t="s">
        <v>139</v>
      </c>
      <c r="C139" s="105" t="s">
        <v>64</v>
      </c>
      <c r="D139" s="96">
        <v>44197</v>
      </c>
      <c r="E139" s="96">
        <v>44561</v>
      </c>
      <c r="F139" s="90" t="s">
        <v>1</v>
      </c>
      <c r="G139" s="68">
        <f>G140+G141+G143</f>
        <v>0</v>
      </c>
      <c r="H139" s="111" t="s">
        <v>35</v>
      </c>
    </row>
    <row r="140" spans="1:8" ht="18" customHeight="1">
      <c r="A140" s="150"/>
      <c r="B140" s="152"/>
      <c r="C140" s="106"/>
      <c r="D140" s="80"/>
      <c r="E140" s="80"/>
      <c r="F140" s="81" t="s">
        <v>2</v>
      </c>
      <c r="G140" s="68">
        <v>0</v>
      </c>
      <c r="H140" s="112"/>
    </row>
    <row r="141" spans="1:8" ht="18" customHeight="1">
      <c r="A141" s="150"/>
      <c r="B141" s="152"/>
      <c r="C141" s="106"/>
      <c r="D141" s="80"/>
      <c r="E141" s="80"/>
      <c r="F141" s="81" t="s">
        <v>3</v>
      </c>
      <c r="G141" s="68">
        <v>0</v>
      </c>
      <c r="H141" s="112"/>
    </row>
    <row r="142" spans="1:8" ht="18" customHeight="1">
      <c r="A142" s="150"/>
      <c r="B142" s="152"/>
      <c r="C142" s="106"/>
      <c r="D142" s="80"/>
      <c r="E142" s="80"/>
      <c r="F142" s="81" t="s">
        <v>4</v>
      </c>
      <c r="G142" s="68">
        <v>0</v>
      </c>
      <c r="H142" s="112"/>
    </row>
    <row r="143" spans="1:8" ht="21.75" customHeight="1">
      <c r="A143" s="150"/>
      <c r="B143" s="153"/>
      <c r="C143" s="107"/>
      <c r="D143" s="82"/>
      <c r="E143" s="82"/>
      <c r="F143" s="90" t="s">
        <v>5</v>
      </c>
      <c r="G143" s="68">
        <v>0</v>
      </c>
      <c r="H143" s="113"/>
    </row>
    <row r="144" spans="1:8">
      <c r="A144" s="76"/>
      <c r="B144" s="76"/>
      <c r="C144" s="76"/>
      <c r="D144" s="76"/>
      <c r="E144" s="76"/>
      <c r="F144" s="76"/>
      <c r="G144" s="76"/>
      <c r="H144" s="76"/>
    </row>
    <row r="145" spans="1:8">
      <c r="A145" s="76"/>
      <c r="B145" s="76"/>
      <c r="C145" s="76"/>
      <c r="D145" s="76"/>
      <c r="E145" s="76"/>
      <c r="F145" s="76"/>
      <c r="G145" s="76"/>
      <c r="H145" s="76"/>
    </row>
    <row r="146" spans="1:8">
      <c r="A146" s="76"/>
      <c r="B146" s="76"/>
      <c r="C146" s="76"/>
      <c r="D146" s="76"/>
      <c r="E146" s="76"/>
      <c r="F146" s="76"/>
      <c r="G146" s="76"/>
      <c r="H146" s="76"/>
    </row>
    <row r="147" spans="1:8">
      <c r="A147" s="76"/>
      <c r="B147" s="76"/>
      <c r="C147" s="76"/>
      <c r="D147" s="76"/>
      <c r="E147" s="76"/>
      <c r="F147" s="76"/>
      <c r="G147" s="76"/>
      <c r="H147" s="76"/>
    </row>
    <row r="148" spans="1:8">
      <c r="A148" s="76"/>
      <c r="B148" s="76"/>
      <c r="C148" s="76"/>
      <c r="D148" s="76"/>
      <c r="E148" s="76"/>
      <c r="F148" s="76"/>
      <c r="G148" s="76"/>
      <c r="H148" s="76"/>
    </row>
    <row r="149" spans="1:8">
      <c r="A149" s="76"/>
      <c r="B149" s="76"/>
      <c r="C149" s="76"/>
      <c r="D149" s="76"/>
      <c r="E149" s="76"/>
      <c r="F149" s="76"/>
      <c r="G149" s="76"/>
      <c r="H149" s="76"/>
    </row>
    <row r="150" spans="1:8">
      <c r="A150" s="76"/>
      <c r="B150" s="76"/>
      <c r="C150" s="76"/>
      <c r="D150" s="76"/>
      <c r="E150" s="76"/>
      <c r="F150" s="76"/>
      <c r="G150" s="76"/>
      <c r="H150" s="76"/>
    </row>
    <row r="151" spans="1:8">
      <c r="A151" s="76"/>
      <c r="B151" s="76"/>
      <c r="C151" s="76"/>
      <c r="D151" s="76"/>
      <c r="E151" s="76"/>
      <c r="F151" s="76"/>
      <c r="G151" s="76"/>
      <c r="H151" s="76"/>
    </row>
    <row r="152" spans="1:8">
      <c r="A152" s="76"/>
      <c r="B152" s="76"/>
      <c r="C152" s="76"/>
      <c r="D152" s="76"/>
      <c r="E152" s="76"/>
      <c r="F152" s="76"/>
      <c r="G152" s="76"/>
      <c r="H152" s="76"/>
    </row>
    <row r="153" spans="1:8">
      <c r="A153" s="76"/>
      <c r="B153" s="76"/>
      <c r="C153" s="76"/>
      <c r="D153" s="76"/>
      <c r="E153" s="76"/>
      <c r="F153" s="76"/>
      <c r="G153" s="76"/>
      <c r="H153" s="76"/>
    </row>
    <row r="154" spans="1:8">
      <c r="A154" s="76"/>
      <c r="B154" s="76"/>
      <c r="C154" s="76"/>
      <c r="D154" s="76"/>
      <c r="E154" s="76"/>
      <c r="F154" s="76"/>
      <c r="G154" s="76"/>
      <c r="H154" s="76"/>
    </row>
    <row r="155" spans="1:8">
      <c r="A155" s="76"/>
      <c r="B155" s="76"/>
      <c r="C155" s="76"/>
      <c r="D155" s="76"/>
      <c r="E155" s="76"/>
      <c r="F155" s="76"/>
      <c r="G155" s="76"/>
      <c r="H155" s="76"/>
    </row>
    <row r="156" spans="1:8">
      <c r="A156" s="76"/>
      <c r="B156" s="76"/>
      <c r="C156" s="76"/>
      <c r="D156" s="76"/>
      <c r="E156" s="76"/>
      <c r="F156" s="76"/>
      <c r="G156" s="76"/>
      <c r="H156" s="76"/>
    </row>
    <row r="157" spans="1:8">
      <c r="A157" s="76"/>
      <c r="B157" s="76"/>
      <c r="C157" s="76"/>
      <c r="D157" s="76"/>
      <c r="E157" s="76"/>
      <c r="F157" s="76"/>
      <c r="G157" s="76"/>
      <c r="H157" s="76"/>
    </row>
    <row r="158" spans="1:8">
      <c r="A158" s="76"/>
      <c r="B158" s="76"/>
      <c r="C158" s="76"/>
      <c r="D158" s="76"/>
      <c r="E158" s="76"/>
      <c r="F158" s="76"/>
      <c r="G158" s="76"/>
      <c r="H158" s="76"/>
    </row>
    <row r="159" spans="1:8">
      <c r="A159" s="76"/>
      <c r="B159" s="76"/>
      <c r="C159" s="76"/>
      <c r="D159" s="76"/>
      <c r="E159" s="76"/>
      <c r="F159" s="76"/>
      <c r="G159" s="76"/>
      <c r="H159" s="76"/>
    </row>
    <row r="160" spans="1:8">
      <c r="A160" s="76"/>
      <c r="B160" s="76"/>
      <c r="C160" s="76"/>
      <c r="D160" s="76"/>
      <c r="E160" s="76"/>
      <c r="F160" s="76"/>
      <c r="G160" s="76"/>
      <c r="H160" s="76"/>
    </row>
    <row r="161" spans="1:8">
      <c r="A161" s="76"/>
      <c r="B161" s="76"/>
      <c r="C161" s="76"/>
      <c r="D161" s="76"/>
      <c r="E161" s="76"/>
      <c r="F161" s="76"/>
      <c r="G161" s="76"/>
      <c r="H161" s="76"/>
    </row>
    <row r="162" spans="1:8">
      <c r="A162" s="76"/>
      <c r="B162" s="76"/>
      <c r="C162" s="76"/>
      <c r="D162" s="76"/>
      <c r="E162" s="76"/>
      <c r="F162" s="76"/>
      <c r="G162" s="76"/>
      <c r="H162" s="76"/>
    </row>
    <row r="163" spans="1:8">
      <c r="A163" s="76"/>
      <c r="B163" s="76"/>
      <c r="C163" s="76"/>
      <c r="D163" s="76"/>
      <c r="E163" s="76"/>
      <c r="F163" s="76"/>
      <c r="G163" s="76"/>
      <c r="H163" s="76"/>
    </row>
    <row r="164" spans="1:8">
      <c r="A164" s="76"/>
      <c r="B164" s="76"/>
      <c r="C164" s="76"/>
      <c r="D164" s="76"/>
      <c r="E164" s="76"/>
      <c r="F164" s="76"/>
      <c r="G164" s="76"/>
      <c r="H164" s="76"/>
    </row>
    <row r="165" spans="1:8">
      <c r="A165" s="76"/>
      <c r="B165" s="76"/>
      <c r="C165" s="76"/>
      <c r="D165" s="76"/>
      <c r="E165" s="76"/>
      <c r="F165" s="76"/>
      <c r="G165" s="76"/>
      <c r="H165" s="76"/>
    </row>
    <row r="166" spans="1:8">
      <c r="A166" s="76"/>
      <c r="B166" s="76"/>
      <c r="C166" s="76"/>
      <c r="D166" s="76"/>
      <c r="E166" s="76"/>
      <c r="F166" s="76"/>
      <c r="G166" s="76"/>
      <c r="H166" s="76"/>
    </row>
    <row r="167" spans="1:8">
      <c r="A167" s="76"/>
      <c r="B167" s="76"/>
      <c r="C167" s="76"/>
      <c r="D167" s="76"/>
      <c r="E167" s="76"/>
      <c r="F167" s="76"/>
      <c r="G167" s="76"/>
      <c r="H167" s="76"/>
    </row>
    <row r="168" spans="1:8">
      <c r="A168" s="76"/>
      <c r="B168" s="76"/>
      <c r="C168" s="76"/>
      <c r="D168" s="76"/>
      <c r="E168" s="76"/>
      <c r="F168" s="76"/>
      <c r="G168" s="76"/>
      <c r="H168" s="76"/>
    </row>
    <row r="169" spans="1:8">
      <c r="A169" s="76"/>
      <c r="B169" s="76"/>
      <c r="C169" s="76"/>
      <c r="D169" s="76"/>
      <c r="E169" s="76"/>
      <c r="F169" s="76"/>
      <c r="G169" s="76"/>
      <c r="H169" s="76"/>
    </row>
    <row r="170" spans="1:8">
      <c r="A170" s="76"/>
      <c r="B170" s="76"/>
      <c r="C170" s="76"/>
      <c r="D170" s="76"/>
      <c r="E170" s="76"/>
      <c r="F170" s="76"/>
      <c r="G170" s="76"/>
      <c r="H170" s="76"/>
    </row>
    <row r="171" spans="1:8">
      <c r="A171" s="76"/>
      <c r="B171" s="76"/>
      <c r="C171" s="76"/>
      <c r="D171" s="76"/>
      <c r="E171" s="76"/>
      <c r="F171" s="76"/>
      <c r="G171" s="76"/>
      <c r="H171" s="76"/>
    </row>
    <row r="172" spans="1:8">
      <c r="A172" s="76"/>
      <c r="B172" s="76"/>
      <c r="C172" s="76"/>
      <c r="D172" s="76"/>
      <c r="E172" s="76"/>
      <c r="F172" s="76"/>
      <c r="G172" s="76"/>
      <c r="H172" s="76"/>
    </row>
    <row r="173" spans="1:8">
      <c r="A173" s="76"/>
      <c r="B173" s="76"/>
      <c r="C173" s="76"/>
      <c r="D173" s="76"/>
      <c r="E173" s="76"/>
      <c r="F173" s="76"/>
      <c r="G173" s="76"/>
      <c r="H173" s="76"/>
    </row>
    <row r="174" spans="1:8">
      <c r="A174" s="76"/>
      <c r="B174" s="76"/>
      <c r="C174" s="76"/>
      <c r="D174" s="76"/>
      <c r="E174" s="76"/>
      <c r="F174" s="76"/>
      <c r="G174" s="76"/>
      <c r="H174" s="76"/>
    </row>
    <row r="175" spans="1:8">
      <c r="A175" s="76"/>
      <c r="B175" s="76"/>
      <c r="C175" s="76"/>
      <c r="D175" s="76"/>
      <c r="E175" s="76"/>
      <c r="F175" s="76"/>
      <c r="G175" s="76"/>
      <c r="H175" s="76"/>
    </row>
    <row r="176" spans="1:8">
      <c r="A176" s="76"/>
      <c r="B176" s="76"/>
      <c r="C176" s="76"/>
      <c r="D176" s="76"/>
      <c r="E176" s="76"/>
      <c r="F176" s="76"/>
      <c r="G176" s="76"/>
      <c r="H176" s="76"/>
    </row>
    <row r="177" spans="1:8">
      <c r="A177" s="76"/>
      <c r="B177" s="76"/>
      <c r="C177" s="76"/>
      <c r="D177" s="76"/>
      <c r="E177" s="76"/>
      <c r="F177" s="76"/>
      <c r="G177" s="76"/>
      <c r="H177" s="76"/>
    </row>
    <row r="178" spans="1:8">
      <c r="A178" s="76"/>
      <c r="B178" s="76"/>
      <c r="C178" s="76"/>
      <c r="D178" s="76"/>
      <c r="E178" s="76"/>
      <c r="F178" s="76"/>
      <c r="G178" s="76"/>
      <c r="H178" s="76"/>
    </row>
    <row r="179" spans="1:8">
      <c r="A179" s="76"/>
      <c r="B179" s="76"/>
      <c r="C179" s="76"/>
      <c r="D179" s="76"/>
      <c r="E179" s="76"/>
      <c r="F179" s="76"/>
      <c r="G179" s="76"/>
      <c r="H179" s="76"/>
    </row>
    <row r="180" spans="1:8">
      <c r="A180" s="76"/>
      <c r="B180" s="76"/>
      <c r="C180" s="76"/>
      <c r="D180" s="76"/>
      <c r="E180" s="76"/>
      <c r="F180" s="76"/>
      <c r="G180" s="76"/>
      <c r="H180" s="76"/>
    </row>
    <row r="181" spans="1:8">
      <c r="A181" s="76"/>
      <c r="B181" s="76"/>
      <c r="C181" s="76"/>
      <c r="D181" s="76"/>
      <c r="E181" s="76"/>
      <c r="F181" s="76"/>
      <c r="G181" s="76"/>
      <c r="H181" s="76"/>
    </row>
    <row r="182" spans="1:8">
      <c r="A182" s="76"/>
      <c r="B182" s="76"/>
      <c r="C182" s="76"/>
      <c r="D182" s="76"/>
      <c r="E182" s="76"/>
      <c r="F182" s="76"/>
      <c r="G182" s="76"/>
      <c r="H182" s="76"/>
    </row>
    <row r="183" spans="1:8">
      <c r="A183" s="76"/>
      <c r="B183" s="76"/>
      <c r="C183" s="76"/>
      <c r="D183" s="76"/>
      <c r="E183" s="76"/>
      <c r="F183" s="76"/>
      <c r="G183" s="76"/>
      <c r="H183" s="76"/>
    </row>
    <row r="184" spans="1:8">
      <c r="A184" s="76"/>
      <c r="B184" s="76"/>
      <c r="C184" s="76"/>
      <c r="D184" s="76"/>
      <c r="E184" s="76"/>
      <c r="F184" s="76"/>
      <c r="G184" s="76"/>
      <c r="H184" s="76"/>
    </row>
    <row r="185" spans="1:8">
      <c r="A185" s="76"/>
      <c r="B185" s="76"/>
      <c r="C185" s="76"/>
      <c r="D185" s="76"/>
      <c r="E185" s="76"/>
      <c r="F185" s="76"/>
      <c r="G185" s="76"/>
      <c r="H185" s="76"/>
    </row>
    <row r="186" spans="1:8">
      <c r="A186" s="76"/>
      <c r="B186" s="76"/>
      <c r="C186" s="76"/>
      <c r="D186" s="76"/>
      <c r="E186" s="76"/>
      <c r="F186" s="76"/>
      <c r="G186" s="76"/>
      <c r="H186" s="76"/>
    </row>
    <row r="187" spans="1:8">
      <c r="A187" s="76"/>
      <c r="B187" s="76"/>
      <c r="C187" s="76"/>
      <c r="D187" s="76"/>
      <c r="E187" s="76"/>
      <c r="F187" s="76"/>
      <c r="G187" s="76"/>
      <c r="H187" s="76"/>
    </row>
    <row r="188" spans="1:8">
      <c r="A188" s="76"/>
      <c r="B188" s="76"/>
      <c r="C188" s="76"/>
      <c r="D188" s="76"/>
      <c r="E188" s="76"/>
      <c r="F188" s="76"/>
      <c r="G188" s="76"/>
      <c r="H188" s="76"/>
    </row>
    <row r="189" spans="1:8">
      <c r="A189" s="76"/>
      <c r="B189" s="76"/>
      <c r="C189" s="76"/>
      <c r="D189" s="76"/>
      <c r="E189" s="76"/>
      <c r="F189" s="76"/>
      <c r="G189" s="76"/>
      <c r="H189" s="76"/>
    </row>
    <row r="190" spans="1:8">
      <c r="A190" s="76"/>
      <c r="B190" s="76"/>
      <c r="C190" s="76"/>
      <c r="D190" s="76"/>
      <c r="E190" s="76"/>
      <c r="F190" s="76"/>
      <c r="G190" s="76"/>
      <c r="H190" s="76"/>
    </row>
    <row r="191" spans="1:8">
      <c r="A191" s="76"/>
      <c r="B191" s="76"/>
      <c r="C191" s="76"/>
      <c r="D191" s="76"/>
      <c r="E191" s="76"/>
      <c r="F191" s="76"/>
      <c r="G191" s="76"/>
      <c r="H191" s="76"/>
    </row>
    <row r="192" spans="1:8">
      <c r="A192" s="76"/>
      <c r="B192" s="76"/>
      <c r="C192" s="76"/>
      <c r="D192" s="76"/>
      <c r="E192" s="76"/>
      <c r="F192" s="76"/>
      <c r="G192" s="76"/>
      <c r="H192" s="76"/>
    </row>
    <row r="193" spans="1:8">
      <c r="A193" s="76"/>
      <c r="B193" s="76"/>
      <c r="C193" s="76"/>
      <c r="D193" s="76"/>
      <c r="E193" s="76"/>
      <c r="F193" s="76"/>
      <c r="G193" s="76"/>
      <c r="H193" s="76"/>
    </row>
    <row r="194" spans="1:8">
      <c r="A194" s="76"/>
      <c r="B194" s="76"/>
      <c r="C194" s="76"/>
      <c r="D194" s="76"/>
      <c r="E194" s="76"/>
      <c r="F194" s="76"/>
      <c r="G194" s="76"/>
      <c r="H194" s="76"/>
    </row>
    <row r="195" spans="1:8">
      <c r="A195" s="76"/>
      <c r="B195" s="76"/>
      <c r="C195" s="76"/>
      <c r="D195" s="76"/>
      <c r="E195" s="76"/>
      <c r="F195" s="76"/>
      <c r="G195" s="76"/>
      <c r="H195" s="76"/>
    </row>
    <row r="196" spans="1:8">
      <c r="A196" s="76"/>
      <c r="B196" s="76"/>
      <c r="C196" s="76"/>
      <c r="D196" s="76"/>
      <c r="E196" s="76"/>
      <c r="F196" s="76"/>
      <c r="G196" s="76"/>
      <c r="H196" s="76"/>
    </row>
    <row r="197" spans="1:8">
      <c r="A197" s="76"/>
      <c r="B197" s="76"/>
      <c r="C197" s="76"/>
      <c r="D197" s="76"/>
      <c r="E197" s="76"/>
      <c r="F197" s="76"/>
      <c r="G197" s="76"/>
      <c r="H197" s="76"/>
    </row>
    <row r="198" spans="1:8">
      <c r="A198" s="76"/>
      <c r="B198" s="76"/>
      <c r="C198" s="76"/>
      <c r="D198" s="76"/>
      <c r="E198" s="76"/>
      <c r="F198" s="76"/>
      <c r="G198" s="76"/>
      <c r="H198" s="76"/>
    </row>
    <row r="199" spans="1:8">
      <c r="A199" s="76"/>
      <c r="B199" s="76"/>
      <c r="C199" s="76"/>
      <c r="D199" s="76"/>
      <c r="E199" s="76"/>
      <c r="F199" s="76"/>
      <c r="G199" s="76"/>
      <c r="H199" s="76"/>
    </row>
    <row r="200" spans="1:8">
      <c r="A200" s="76"/>
      <c r="B200" s="76"/>
      <c r="C200" s="76"/>
      <c r="D200" s="76"/>
      <c r="E200" s="76"/>
      <c r="F200" s="76"/>
      <c r="G200" s="76"/>
      <c r="H200" s="76"/>
    </row>
    <row r="201" spans="1:8">
      <c r="A201" s="76"/>
      <c r="B201" s="76"/>
      <c r="C201" s="76"/>
      <c r="D201" s="76"/>
      <c r="E201" s="76"/>
      <c r="F201" s="76"/>
      <c r="G201" s="76"/>
      <c r="H201" s="76"/>
    </row>
    <row r="202" spans="1:8">
      <c r="A202" s="76"/>
      <c r="B202" s="76"/>
      <c r="C202" s="76"/>
      <c r="D202" s="76"/>
      <c r="E202" s="76"/>
      <c r="F202" s="76"/>
      <c r="G202" s="76"/>
      <c r="H202" s="76"/>
    </row>
    <row r="203" spans="1:8">
      <c r="A203" s="76"/>
      <c r="B203" s="76"/>
      <c r="C203" s="76"/>
      <c r="D203" s="76"/>
      <c r="E203" s="76"/>
      <c r="F203" s="76"/>
      <c r="G203" s="76"/>
      <c r="H203" s="76"/>
    </row>
    <row r="204" spans="1:8">
      <c r="A204" s="76"/>
      <c r="B204" s="76"/>
      <c r="C204" s="76"/>
      <c r="D204" s="76"/>
      <c r="E204" s="76"/>
      <c r="F204" s="76"/>
      <c r="G204" s="76"/>
      <c r="H204" s="76"/>
    </row>
    <row r="205" spans="1:8">
      <c r="A205" s="76"/>
      <c r="B205" s="76"/>
      <c r="C205" s="76"/>
      <c r="D205" s="76"/>
      <c r="E205" s="76"/>
      <c r="F205" s="76"/>
      <c r="G205" s="76"/>
      <c r="H205" s="76"/>
    </row>
    <row r="206" spans="1:8">
      <c r="A206" s="76"/>
      <c r="B206" s="76"/>
      <c r="C206" s="76"/>
      <c r="D206" s="76"/>
      <c r="E206" s="76"/>
      <c r="F206" s="76"/>
      <c r="G206" s="76"/>
      <c r="H206" s="76"/>
    </row>
    <row r="207" spans="1:8">
      <c r="A207" s="76"/>
      <c r="B207" s="76"/>
      <c r="C207" s="76"/>
      <c r="D207" s="76"/>
      <c r="E207" s="76"/>
      <c r="F207" s="76"/>
      <c r="G207" s="76"/>
      <c r="H207" s="76"/>
    </row>
    <row r="208" spans="1:8">
      <c r="A208" s="76"/>
      <c r="B208" s="76"/>
      <c r="C208" s="76"/>
      <c r="D208" s="76"/>
      <c r="E208" s="76"/>
      <c r="F208" s="76"/>
      <c r="G208" s="76"/>
      <c r="H208" s="76"/>
    </row>
    <row r="209" spans="1:8">
      <c r="A209" s="76"/>
      <c r="B209" s="76"/>
      <c r="C209" s="76"/>
      <c r="D209" s="76"/>
      <c r="E209" s="76"/>
      <c r="F209" s="76"/>
      <c r="G209" s="76"/>
      <c r="H209" s="76"/>
    </row>
    <row r="210" spans="1:8">
      <c r="A210" s="76"/>
      <c r="B210" s="76"/>
      <c r="C210" s="76"/>
      <c r="D210" s="76"/>
      <c r="E210" s="76"/>
      <c r="F210" s="76"/>
      <c r="G210" s="76"/>
      <c r="H210" s="76"/>
    </row>
    <row r="211" spans="1:8">
      <c r="A211" s="76"/>
      <c r="B211" s="76"/>
      <c r="C211" s="76"/>
      <c r="D211" s="76"/>
      <c r="E211" s="76"/>
      <c r="F211" s="76"/>
      <c r="G211" s="76"/>
      <c r="H211" s="76"/>
    </row>
    <row r="212" spans="1:8">
      <c r="A212" s="76"/>
      <c r="B212" s="76"/>
      <c r="C212" s="76"/>
      <c r="D212" s="76"/>
      <c r="E212" s="76"/>
      <c r="F212" s="76"/>
      <c r="G212" s="76"/>
      <c r="H212" s="76"/>
    </row>
    <row r="213" spans="1:8">
      <c r="A213" s="76"/>
      <c r="B213" s="76"/>
      <c r="C213" s="76"/>
      <c r="D213" s="76"/>
      <c r="E213" s="76"/>
      <c r="F213" s="76"/>
      <c r="G213" s="76"/>
      <c r="H213" s="76"/>
    </row>
    <row r="214" spans="1:8">
      <c r="A214" s="76"/>
      <c r="B214" s="76"/>
      <c r="C214" s="76"/>
      <c r="D214" s="76"/>
      <c r="E214" s="76"/>
      <c r="F214" s="76"/>
      <c r="G214" s="76"/>
      <c r="H214" s="76"/>
    </row>
    <row r="215" spans="1:8">
      <c r="A215" s="76"/>
      <c r="B215" s="76"/>
      <c r="C215" s="76"/>
      <c r="D215" s="76"/>
      <c r="E215" s="76"/>
      <c r="F215" s="76"/>
      <c r="G215" s="76"/>
      <c r="H215" s="76"/>
    </row>
    <row r="216" spans="1:8">
      <c r="A216" s="76"/>
      <c r="B216" s="76"/>
      <c r="C216" s="76"/>
      <c r="D216" s="76"/>
      <c r="E216" s="76"/>
      <c r="F216" s="76"/>
      <c r="G216" s="76"/>
      <c r="H216" s="76"/>
    </row>
    <row r="217" spans="1:8">
      <c r="A217" s="76"/>
      <c r="B217" s="76"/>
      <c r="C217" s="76"/>
      <c r="D217" s="76"/>
      <c r="E217" s="76"/>
      <c r="F217" s="76"/>
      <c r="G217" s="76"/>
      <c r="H217" s="76"/>
    </row>
    <row r="218" spans="1:8">
      <c r="A218" s="76"/>
      <c r="B218" s="76"/>
      <c r="C218" s="76"/>
      <c r="D218" s="76"/>
      <c r="E218" s="76"/>
      <c r="F218" s="76"/>
      <c r="G218" s="76"/>
      <c r="H218" s="76"/>
    </row>
    <row r="219" spans="1:8">
      <c r="A219" s="76"/>
      <c r="B219" s="76"/>
      <c r="C219" s="76"/>
      <c r="D219" s="76"/>
      <c r="E219" s="76"/>
      <c r="F219" s="76"/>
      <c r="G219" s="76"/>
      <c r="H219" s="76"/>
    </row>
    <row r="220" spans="1:8">
      <c r="A220" s="76"/>
      <c r="B220" s="76"/>
      <c r="C220" s="76"/>
      <c r="D220" s="76"/>
      <c r="E220" s="76"/>
      <c r="F220" s="76"/>
      <c r="G220" s="76"/>
      <c r="H220" s="76"/>
    </row>
    <row r="221" spans="1:8">
      <c r="A221" s="76"/>
      <c r="B221" s="76"/>
      <c r="C221" s="76"/>
      <c r="D221" s="76"/>
      <c r="E221" s="76"/>
      <c r="F221" s="76"/>
      <c r="G221" s="76"/>
      <c r="H221" s="76"/>
    </row>
    <row r="222" spans="1:8">
      <c r="A222" s="76"/>
      <c r="B222" s="76"/>
      <c r="C222" s="76"/>
      <c r="D222" s="76"/>
      <c r="E222" s="76"/>
      <c r="F222" s="76"/>
      <c r="G222" s="76"/>
      <c r="H222" s="76"/>
    </row>
    <row r="223" spans="1:8">
      <c r="A223" s="76"/>
      <c r="B223" s="76"/>
      <c r="C223" s="76"/>
      <c r="D223" s="76"/>
      <c r="E223" s="76"/>
      <c r="F223" s="76"/>
      <c r="G223" s="76"/>
      <c r="H223" s="76"/>
    </row>
    <row r="224" spans="1:8">
      <c r="A224" s="76"/>
      <c r="B224" s="76"/>
      <c r="C224" s="76"/>
      <c r="D224" s="76"/>
      <c r="E224" s="76"/>
      <c r="F224" s="76"/>
      <c r="G224" s="76"/>
      <c r="H224" s="76"/>
    </row>
    <row r="225" spans="1:8">
      <c r="A225" s="76"/>
      <c r="B225" s="76"/>
      <c r="C225" s="76"/>
      <c r="D225" s="76"/>
      <c r="E225" s="76"/>
      <c r="F225" s="76"/>
      <c r="G225" s="76"/>
      <c r="H225" s="76"/>
    </row>
    <row r="226" spans="1:8">
      <c r="A226" s="76"/>
      <c r="B226" s="76"/>
      <c r="C226" s="76"/>
      <c r="D226" s="76"/>
      <c r="E226" s="76"/>
      <c r="F226" s="76"/>
      <c r="G226" s="76"/>
      <c r="H226" s="76"/>
    </row>
    <row r="227" spans="1:8">
      <c r="A227" s="76"/>
      <c r="B227" s="76"/>
      <c r="C227" s="76"/>
      <c r="D227" s="76"/>
      <c r="E227" s="76"/>
      <c r="F227" s="76"/>
      <c r="G227" s="76"/>
      <c r="H227" s="76"/>
    </row>
    <row r="228" spans="1:8">
      <c r="A228" s="76"/>
      <c r="B228" s="76"/>
      <c r="C228" s="76"/>
      <c r="D228" s="76"/>
      <c r="E228" s="76"/>
      <c r="F228" s="76"/>
      <c r="G228" s="76"/>
      <c r="H228" s="76"/>
    </row>
    <row r="229" spans="1:8">
      <c r="A229" s="76"/>
      <c r="B229" s="76"/>
      <c r="C229" s="76"/>
      <c r="D229" s="76"/>
      <c r="E229" s="76"/>
      <c r="F229" s="76"/>
      <c r="G229" s="76"/>
      <c r="H229" s="76"/>
    </row>
    <row r="230" spans="1:8">
      <c r="A230" s="76"/>
      <c r="B230" s="76"/>
      <c r="C230" s="76"/>
      <c r="D230" s="76"/>
      <c r="E230" s="76"/>
      <c r="F230" s="76"/>
      <c r="G230" s="76"/>
      <c r="H230" s="76"/>
    </row>
    <row r="231" spans="1:8">
      <c r="A231" s="76"/>
      <c r="B231" s="76"/>
      <c r="C231" s="76"/>
      <c r="D231" s="76"/>
      <c r="E231" s="76"/>
      <c r="F231" s="76"/>
      <c r="G231" s="76"/>
      <c r="H231" s="76"/>
    </row>
    <row r="232" spans="1:8">
      <c r="A232" s="76"/>
      <c r="B232" s="76"/>
      <c r="C232" s="76"/>
      <c r="D232" s="76"/>
      <c r="E232" s="76"/>
      <c r="F232" s="76"/>
      <c r="G232" s="76"/>
      <c r="H232" s="76"/>
    </row>
    <row r="233" spans="1:8">
      <c r="A233" s="76"/>
      <c r="B233" s="76"/>
      <c r="C233" s="76"/>
      <c r="D233" s="76"/>
      <c r="E233" s="76"/>
      <c r="F233" s="76"/>
      <c r="G233" s="76"/>
      <c r="H233" s="76"/>
    </row>
    <row r="234" spans="1:8">
      <c r="A234" s="76"/>
      <c r="B234" s="76"/>
      <c r="C234" s="76"/>
      <c r="D234" s="76"/>
      <c r="E234" s="76"/>
      <c r="F234" s="76"/>
      <c r="G234" s="76"/>
      <c r="H234" s="76"/>
    </row>
    <row r="235" spans="1:8">
      <c r="A235" s="76"/>
      <c r="B235" s="76"/>
      <c r="C235" s="76"/>
      <c r="D235" s="76"/>
      <c r="E235" s="76"/>
      <c r="F235" s="76"/>
      <c r="G235" s="76"/>
      <c r="H235" s="76"/>
    </row>
    <row r="236" spans="1:8">
      <c r="A236" s="76"/>
      <c r="B236" s="76"/>
      <c r="C236" s="76"/>
      <c r="D236" s="76"/>
      <c r="E236" s="76"/>
      <c r="F236" s="76"/>
      <c r="G236" s="76"/>
      <c r="H236" s="76"/>
    </row>
    <row r="237" spans="1:8">
      <c r="A237" s="76"/>
      <c r="B237" s="76"/>
      <c r="C237" s="76"/>
      <c r="D237" s="76"/>
      <c r="E237" s="76"/>
      <c r="F237" s="76"/>
      <c r="G237" s="76"/>
      <c r="H237" s="76"/>
    </row>
    <row r="238" spans="1:8">
      <c r="A238" s="76"/>
      <c r="B238" s="76"/>
      <c r="C238" s="76"/>
      <c r="D238" s="76"/>
      <c r="E238" s="76"/>
      <c r="F238" s="76"/>
      <c r="G238" s="76"/>
      <c r="H238" s="76"/>
    </row>
    <row r="239" spans="1:8">
      <c r="A239" s="76"/>
      <c r="B239" s="76"/>
      <c r="C239" s="76"/>
      <c r="D239" s="76"/>
      <c r="E239" s="76"/>
      <c r="F239" s="76"/>
      <c r="G239" s="76"/>
      <c r="H239" s="76"/>
    </row>
    <row r="240" spans="1:8">
      <c r="A240" s="76"/>
      <c r="B240" s="76"/>
      <c r="C240" s="76"/>
      <c r="D240" s="76"/>
      <c r="E240" s="76"/>
      <c r="F240" s="76"/>
      <c r="G240" s="76"/>
      <c r="H240" s="76"/>
    </row>
    <row r="241" spans="1:8">
      <c r="A241" s="76"/>
      <c r="B241" s="76"/>
      <c r="C241" s="76"/>
      <c r="D241" s="76"/>
      <c r="E241" s="76"/>
      <c r="F241" s="76"/>
      <c r="G241" s="76"/>
      <c r="H241" s="76"/>
    </row>
    <row r="242" spans="1:8">
      <c r="A242" s="76"/>
      <c r="B242" s="76"/>
      <c r="C242" s="76"/>
      <c r="D242" s="76"/>
      <c r="E242" s="76"/>
      <c r="F242" s="76"/>
      <c r="G242" s="76"/>
      <c r="H242" s="76"/>
    </row>
    <row r="243" spans="1:8">
      <c r="A243" s="76"/>
      <c r="B243" s="76"/>
      <c r="C243" s="76"/>
      <c r="D243" s="76"/>
      <c r="E243" s="76"/>
      <c r="F243" s="76"/>
      <c r="G243" s="76"/>
      <c r="H243" s="76"/>
    </row>
    <row r="244" spans="1:8">
      <c r="A244" s="76"/>
      <c r="B244" s="76"/>
      <c r="C244" s="76"/>
      <c r="D244" s="76"/>
      <c r="E244" s="76"/>
      <c r="F244" s="76"/>
      <c r="G244" s="76"/>
      <c r="H244" s="76"/>
    </row>
    <row r="245" spans="1:8">
      <c r="A245" s="76"/>
      <c r="B245" s="76"/>
      <c r="C245" s="76"/>
      <c r="D245" s="76"/>
      <c r="E245" s="76"/>
      <c r="F245" s="76"/>
      <c r="G245" s="76"/>
      <c r="H245" s="76"/>
    </row>
    <row r="246" spans="1:8">
      <c r="A246" s="76"/>
      <c r="B246" s="76"/>
      <c r="C246" s="76"/>
      <c r="D246" s="76"/>
      <c r="E246" s="76"/>
      <c r="F246" s="76"/>
      <c r="G246" s="76"/>
      <c r="H246" s="76"/>
    </row>
    <row r="247" spans="1:8">
      <c r="A247" s="76"/>
      <c r="B247" s="76"/>
      <c r="C247" s="76"/>
      <c r="D247" s="76"/>
      <c r="E247" s="76"/>
      <c r="F247" s="76"/>
      <c r="G247" s="76"/>
      <c r="H247" s="76"/>
    </row>
    <row r="248" spans="1:8">
      <c r="A248" s="76"/>
      <c r="B248" s="76"/>
      <c r="C248" s="76"/>
      <c r="D248" s="76"/>
      <c r="E248" s="76"/>
      <c r="F248" s="76"/>
      <c r="G248" s="76"/>
      <c r="H248" s="76"/>
    </row>
    <row r="249" spans="1:8">
      <c r="A249" s="76"/>
      <c r="B249" s="76"/>
      <c r="C249" s="76"/>
      <c r="D249" s="76"/>
      <c r="E249" s="76"/>
      <c r="F249" s="76"/>
      <c r="G249" s="76"/>
      <c r="H249" s="76"/>
    </row>
    <row r="250" spans="1:8">
      <c r="A250" s="76"/>
      <c r="B250" s="76"/>
      <c r="C250" s="76"/>
      <c r="D250" s="76"/>
      <c r="E250" s="76"/>
      <c r="F250" s="76"/>
      <c r="G250" s="76"/>
      <c r="H250" s="76"/>
    </row>
    <row r="251" spans="1:8">
      <c r="A251" s="76"/>
      <c r="B251" s="76"/>
      <c r="C251" s="76"/>
      <c r="D251" s="76"/>
      <c r="E251" s="76"/>
      <c r="F251" s="76"/>
      <c r="G251" s="76"/>
      <c r="H251" s="76"/>
    </row>
    <row r="252" spans="1:8">
      <c r="A252" s="76"/>
      <c r="B252" s="76"/>
      <c r="C252" s="76"/>
      <c r="D252" s="76"/>
      <c r="E252" s="76"/>
      <c r="F252" s="76"/>
      <c r="G252" s="76"/>
      <c r="H252" s="76"/>
    </row>
    <row r="253" spans="1:8">
      <c r="A253" s="76"/>
      <c r="B253" s="76"/>
      <c r="C253" s="76"/>
      <c r="D253" s="76"/>
      <c r="E253" s="76"/>
      <c r="F253" s="76"/>
      <c r="G253" s="76"/>
      <c r="H253" s="76"/>
    </row>
    <row r="254" spans="1:8">
      <c r="A254" s="76"/>
      <c r="B254" s="76"/>
      <c r="C254" s="76"/>
      <c r="D254" s="76"/>
      <c r="E254" s="76"/>
      <c r="F254" s="76"/>
      <c r="G254" s="76"/>
      <c r="H254" s="76"/>
    </row>
    <row r="255" spans="1:8">
      <c r="A255" s="76"/>
      <c r="B255" s="76"/>
      <c r="C255" s="76"/>
      <c r="D255" s="76"/>
      <c r="E255" s="76"/>
      <c r="F255" s="76"/>
      <c r="G255" s="76"/>
      <c r="H255" s="76"/>
    </row>
    <row r="256" spans="1:8">
      <c r="A256" s="76"/>
      <c r="B256" s="76"/>
      <c r="C256" s="76"/>
      <c r="D256" s="76"/>
      <c r="E256" s="76"/>
      <c r="F256" s="76"/>
      <c r="G256" s="76"/>
      <c r="H256" s="76"/>
    </row>
    <row r="257" spans="1:8">
      <c r="A257" s="76"/>
      <c r="B257" s="76"/>
      <c r="C257" s="76"/>
      <c r="D257" s="76"/>
      <c r="E257" s="76"/>
      <c r="F257" s="76"/>
      <c r="G257" s="76"/>
      <c r="H257" s="76"/>
    </row>
    <row r="258" spans="1:8">
      <c r="A258" s="76"/>
      <c r="B258" s="76"/>
      <c r="C258" s="76"/>
      <c r="D258" s="76"/>
      <c r="E258" s="76"/>
      <c r="F258" s="76"/>
      <c r="G258" s="76"/>
      <c r="H258" s="76"/>
    </row>
    <row r="259" spans="1:8">
      <c r="A259" s="76"/>
      <c r="B259" s="76"/>
      <c r="C259" s="76"/>
      <c r="D259" s="76"/>
      <c r="E259" s="76"/>
      <c r="F259" s="76"/>
      <c r="G259" s="76"/>
      <c r="H259" s="76"/>
    </row>
    <row r="260" spans="1:8">
      <c r="A260" s="76"/>
      <c r="B260" s="76"/>
      <c r="C260" s="76"/>
      <c r="D260" s="76"/>
      <c r="E260" s="76"/>
      <c r="F260" s="76"/>
      <c r="G260" s="76"/>
      <c r="H260" s="76"/>
    </row>
    <row r="261" spans="1:8">
      <c r="A261" s="76"/>
      <c r="B261" s="76"/>
      <c r="C261" s="76"/>
      <c r="D261" s="76"/>
      <c r="E261" s="76"/>
      <c r="F261" s="76"/>
      <c r="G261" s="76"/>
      <c r="H261" s="76"/>
    </row>
    <row r="262" spans="1:8">
      <c r="A262" s="76"/>
      <c r="B262" s="76"/>
      <c r="C262" s="76"/>
      <c r="D262" s="76"/>
      <c r="E262" s="76"/>
      <c r="F262" s="76"/>
      <c r="G262" s="76"/>
      <c r="H262" s="76"/>
    </row>
    <row r="263" spans="1:8">
      <c r="A263" s="76"/>
      <c r="B263" s="76"/>
      <c r="C263" s="76"/>
      <c r="D263" s="76"/>
      <c r="E263" s="76"/>
      <c r="F263" s="76"/>
      <c r="G263" s="76"/>
      <c r="H263" s="76"/>
    </row>
    <row r="264" spans="1:8">
      <c r="A264" s="76"/>
      <c r="B264" s="76"/>
      <c r="C264" s="76"/>
      <c r="D264" s="76"/>
      <c r="E264" s="76"/>
      <c r="F264" s="76"/>
      <c r="G264" s="76"/>
      <c r="H264" s="76"/>
    </row>
    <row r="265" spans="1:8">
      <c r="A265" s="76"/>
      <c r="B265" s="76"/>
      <c r="C265" s="76"/>
      <c r="D265" s="76"/>
      <c r="E265" s="76"/>
      <c r="F265" s="76"/>
      <c r="G265" s="76"/>
      <c r="H265" s="76"/>
    </row>
    <row r="266" spans="1:8">
      <c r="A266" s="76"/>
      <c r="B266" s="76"/>
      <c r="C266" s="76"/>
      <c r="D266" s="76"/>
      <c r="E266" s="76"/>
      <c r="F266" s="76"/>
      <c r="G266" s="76"/>
      <c r="H266" s="76"/>
    </row>
    <row r="267" spans="1:8">
      <c r="A267" s="76"/>
      <c r="B267" s="76"/>
      <c r="C267" s="76"/>
      <c r="D267" s="76"/>
      <c r="E267" s="76"/>
      <c r="F267" s="76"/>
      <c r="G267" s="76"/>
      <c r="H267" s="76"/>
    </row>
    <row r="268" spans="1:8">
      <c r="A268" s="76"/>
      <c r="B268" s="76"/>
      <c r="C268" s="76"/>
      <c r="D268" s="76"/>
      <c r="E268" s="76"/>
      <c r="F268" s="76"/>
      <c r="G268" s="76"/>
      <c r="H268" s="76"/>
    </row>
    <row r="269" spans="1:8">
      <c r="A269" s="76"/>
      <c r="B269" s="76"/>
      <c r="C269" s="76"/>
      <c r="D269" s="76"/>
      <c r="E269" s="76"/>
      <c r="F269" s="76"/>
      <c r="G269" s="76"/>
      <c r="H269" s="76"/>
    </row>
    <row r="270" spans="1:8">
      <c r="A270" s="76"/>
      <c r="B270" s="76"/>
      <c r="C270" s="76"/>
      <c r="D270" s="76"/>
      <c r="E270" s="76"/>
      <c r="F270" s="76"/>
      <c r="G270" s="76"/>
      <c r="H270" s="76"/>
    </row>
    <row r="271" spans="1:8">
      <c r="A271" s="76"/>
      <c r="B271" s="76"/>
      <c r="C271" s="76"/>
      <c r="D271" s="76"/>
      <c r="E271" s="76"/>
      <c r="F271" s="76"/>
      <c r="G271" s="76"/>
      <c r="H271" s="76"/>
    </row>
    <row r="272" spans="1:8">
      <c r="A272" s="76"/>
      <c r="B272" s="76"/>
      <c r="C272" s="76"/>
      <c r="D272" s="76"/>
      <c r="E272" s="76"/>
      <c r="F272" s="76"/>
      <c r="G272" s="76"/>
      <c r="H272" s="76"/>
    </row>
    <row r="273" spans="1:8">
      <c r="A273" s="76"/>
      <c r="B273" s="76"/>
      <c r="C273" s="76"/>
      <c r="D273" s="76"/>
      <c r="E273" s="76"/>
      <c r="F273" s="76"/>
      <c r="G273" s="76"/>
      <c r="H273" s="76"/>
    </row>
    <row r="274" spans="1:8">
      <c r="A274" s="76"/>
      <c r="B274" s="76"/>
      <c r="C274" s="76"/>
      <c r="D274" s="76"/>
      <c r="E274" s="76"/>
      <c r="F274" s="76"/>
      <c r="G274" s="76"/>
      <c r="H274" s="76"/>
    </row>
    <row r="275" spans="1:8">
      <c r="A275" s="76"/>
      <c r="B275" s="76"/>
      <c r="C275" s="76"/>
      <c r="D275" s="76"/>
      <c r="E275" s="76"/>
      <c r="F275" s="76"/>
      <c r="G275" s="76"/>
      <c r="H275" s="76"/>
    </row>
    <row r="276" spans="1:8">
      <c r="A276" s="76"/>
      <c r="B276" s="76"/>
      <c r="C276" s="76"/>
      <c r="D276" s="76"/>
      <c r="E276" s="76"/>
      <c r="F276" s="76"/>
      <c r="G276" s="76"/>
      <c r="H276" s="76"/>
    </row>
    <row r="277" spans="1:8">
      <c r="A277" s="76"/>
      <c r="B277" s="76"/>
      <c r="C277" s="76"/>
      <c r="D277" s="76"/>
      <c r="E277" s="76"/>
      <c r="F277" s="76"/>
      <c r="G277" s="76"/>
      <c r="H277" s="76"/>
    </row>
    <row r="278" spans="1:8">
      <c r="A278" s="76"/>
      <c r="B278" s="76"/>
      <c r="C278" s="76"/>
      <c r="D278" s="76"/>
      <c r="E278" s="76"/>
      <c r="F278" s="76"/>
      <c r="G278" s="76"/>
      <c r="H278" s="76"/>
    </row>
    <row r="279" spans="1:8">
      <c r="A279" s="76"/>
      <c r="B279" s="76"/>
      <c r="C279" s="76"/>
      <c r="D279" s="76"/>
      <c r="E279" s="76"/>
      <c r="F279" s="76"/>
      <c r="G279" s="76"/>
      <c r="H279" s="76"/>
    </row>
    <row r="280" spans="1:8">
      <c r="A280" s="76"/>
      <c r="B280" s="76"/>
      <c r="C280" s="76"/>
      <c r="D280" s="76"/>
      <c r="E280" s="76"/>
      <c r="F280" s="76"/>
      <c r="G280" s="76"/>
      <c r="H280" s="76"/>
    </row>
    <row r="281" spans="1:8">
      <c r="A281" s="76"/>
      <c r="B281" s="76"/>
      <c r="C281" s="76"/>
      <c r="D281" s="76"/>
      <c r="E281" s="76"/>
      <c r="F281" s="76"/>
      <c r="G281" s="76"/>
      <c r="H281" s="76"/>
    </row>
    <row r="282" spans="1:8">
      <c r="A282" s="76"/>
      <c r="B282" s="76"/>
      <c r="C282" s="76"/>
      <c r="D282" s="76"/>
      <c r="E282" s="76"/>
      <c r="F282" s="76"/>
      <c r="G282" s="76"/>
      <c r="H282" s="76"/>
    </row>
    <row r="283" spans="1:8">
      <c r="A283" s="76"/>
      <c r="B283" s="76"/>
      <c r="C283" s="76"/>
      <c r="D283" s="76"/>
      <c r="E283" s="76"/>
      <c r="F283" s="76"/>
      <c r="G283" s="76"/>
      <c r="H283" s="76"/>
    </row>
    <row r="284" spans="1:8">
      <c r="A284" s="76"/>
      <c r="B284" s="76"/>
      <c r="C284" s="76"/>
      <c r="D284" s="76"/>
      <c r="E284" s="76"/>
      <c r="F284" s="76"/>
      <c r="G284" s="76"/>
      <c r="H284" s="76"/>
    </row>
    <row r="285" spans="1:8">
      <c r="A285" s="76"/>
      <c r="B285" s="76"/>
      <c r="C285" s="76"/>
      <c r="D285" s="76"/>
      <c r="E285" s="76"/>
      <c r="F285" s="76"/>
      <c r="G285" s="76"/>
      <c r="H285" s="76"/>
    </row>
    <row r="286" spans="1:8">
      <c r="A286" s="76"/>
      <c r="B286" s="76"/>
      <c r="C286" s="76"/>
      <c r="D286" s="76"/>
      <c r="E286" s="76"/>
      <c r="F286" s="76"/>
      <c r="G286" s="76"/>
      <c r="H286" s="76"/>
    </row>
    <row r="287" spans="1:8">
      <c r="A287" s="76"/>
      <c r="B287" s="76"/>
      <c r="C287" s="76"/>
      <c r="D287" s="76"/>
      <c r="E287" s="76"/>
      <c r="F287" s="76"/>
      <c r="G287" s="76"/>
      <c r="H287" s="76"/>
    </row>
    <row r="288" spans="1:8">
      <c r="A288" s="76"/>
      <c r="B288" s="76"/>
      <c r="C288" s="76"/>
      <c r="D288" s="76"/>
      <c r="E288" s="76"/>
      <c r="F288" s="76"/>
      <c r="G288" s="76"/>
      <c r="H288" s="76"/>
    </row>
    <row r="289" spans="1:8">
      <c r="A289" s="76"/>
      <c r="B289" s="76"/>
      <c r="C289" s="76"/>
      <c r="D289" s="76"/>
      <c r="E289" s="76"/>
      <c r="F289" s="76"/>
      <c r="G289" s="76"/>
      <c r="H289" s="76"/>
    </row>
    <row r="290" spans="1:8">
      <c r="A290" s="76"/>
      <c r="B290" s="76"/>
      <c r="C290" s="76"/>
      <c r="D290" s="76"/>
      <c r="E290" s="76"/>
      <c r="F290" s="76"/>
      <c r="G290" s="76"/>
      <c r="H290" s="76"/>
    </row>
    <row r="291" spans="1:8">
      <c r="A291" s="76"/>
      <c r="B291" s="76"/>
      <c r="C291" s="76"/>
      <c r="D291" s="76"/>
      <c r="E291" s="76"/>
      <c r="F291" s="76"/>
      <c r="G291" s="76"/>
      <c r="H291" s="76"/>
    </row>
    <row r="292" spans="1:8">
      <c r="A292" s="76"/>
      <c r="B292" s="76"/>
      <c r="C292" s="76"/>
      <c r="D292" s="76"/>
      <c r="E292" s="76"/>
      <c r="F292" s="76"/>
      <c r="G292" s="76"/>
      <c r="H292" s="76"/>
    </row>
    <row r="293" spans="1:8">
      <c r="A293" s="76"/>
      <c r="B293" s="76"/>
      <c r="C293" s="76"/>
      <c r="D293" s="76"/>
      <c r="E293" s="76"/>
      <c r="F293" s="76"/>
      <c r="G293" s="76"/>
      <c r="H293" s="76"/>
    </row>
    <row r="294" spans="1:8">
      <c r="A294" s="76"/>
      <c r="B294" s="76"/>
      <c r="C294" s="76"/>
      <c r="D294" s="76"/>
      <c r="E294" s="76"/>
      <c r="F294" s="76"/>
      <c r="G294" s="76"/>
      <c r="H294" s="76"/>
    </row>
  </sheetData>
  <mergeCells count="119">
    <mergeCell ref="A69:A73"/>
    <mergeCell ref="B69:B73"/>
    <mergeCell ref="C69:C73"/>
    <mergeCell ref="H69:H73"/>
    <mergeCell ref="B74:B78"/>
    <mergeCell ref="C74:C78"/>
    <mergeCell ref="H74:H78"/>
    <mergeCell ref="B59:B63"/>
    <mergeCell ref="C59:C63"/>
    <mergeCell ref="H59:H63"/>
    <mergeCell ref="A64:A68"/>
    <mergeCell ref="A139:A143"/>
    <mergeCell ref="B139:B143"/>
    <mergeCell ref="C139:C143"/>
    <mergeCell ref="H139:H143"/>
    <mergeCell ref="A29:A33"/>
    <mergeCell ref="B29:B33"/>
    <mergeCell ref="C29:C33"/>
    <mergeCell ref="H29:H33"/>
    <mergeCell ref="A34:A38"/>
    <mergeCell ref="B34:B38"/>
    <mergeCell ref="A129:A133"/>
    <mergeCell ref="B129:B133"/>
    <mergeCell ref="C129:C133"/>
    <mergeCell ref="H129:H133"/>
    <mergeCell ref="A124:A128"/>
    <mergeCell ref="C34:C38"/>
    <mergeCell ref="B124:B128"/>
    <mergeCell ref="C124:C128"/>
    <mergeCell ref="H124:H128"/>
    <mergeCell ref="A114:A118"/>
    <mergeCell ref="B114:B118"/>
    <mergeCell ref="C114:C118"/>
    <mergeCell ref="H114:H118"/>
    <mergeCell ref="A119:A123"/>
    <mergeCell ref="B119:B123"/>
    <mergeCell ref="C119:C123"/>
    <mergeCell ref="H119:H123"/>
    <mergeCell ref="A104:A108"/>
    <mergeCell ref="B104:B108"/>
    <mergeCell ref="C104:C108"/>
    <mergeCell ref="H104:H108"/>
    <mergeCell ref="A109:A113"/>
    <mergeCell ref="B109:B113"/>
    <mergeCell ref="C109:C113"/>
    <mergeCell ref="H109:H113"/>
    <mergeCell ref="A99:A103"/>
    <mergeCell ref="B99:B103"/>
    <mergeCell ref="C99:C103"/>
    <mergeCell ref="H99:H103"/>
    <mergeCell ref="A79:A83"/>
    <mergeCell ref="B79:B83"/>
    <mergeCell ref="C79:C83"/>
    <mergeCell ref="H79:H83"/>
    <mergeCell ref="B84:B88"/>
    <mergeCell ref="C84:C88"/>
    <mergeCell ref="H84:H88"/>
    <mergeCell ref="A94:A98"/>
    <mergeCell ref="B94:B98"/>
    <mergeCell ref="C94:C98"/>
    <mergeCell ref="H94:H98"/>
    <mergeCell ref="A89:A93"/>
    <mergeCell ref="B89:B93"/>
    <mergeCell ref="C89:C93"/>
    <mergeCell ref="H89:H93"/>
    <mergeCell ref="H24:H28"/>
    <mergeCell ref="H34:H38"/>
    <mergeCell ref="B64:B68"/>
    <mergeCell ref="C64:C68"/>
    <mergeCell ref="H64:H68"/>
    <mergeCell ref="A49:A53"/>
    <mergeCell ref="B49:B53"/>
    <mergeCell ref="C49:C53"/>
    <mergeCell ref="H49:H53"/>
    <mergeCell ref="A54:A58"/>
    <mergeCell ref="B54:B58"/>
    <mergeCell ref="C54:C58"/>
    <mergeCell ref="H54:H58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134:A138"/>
    <mergeCell ref="B134:B138"/>
    <mergeCell ref="C134:C138"/>
    <mergeCell ref="D134:D138"/>
    <mergeCell ref="E134:E138"/>
    <mergeCell ref="H134:H138"/>
    <mergeCell ref="A9:A13"/>
    <mergeCell ref="B9:B13"/>
    <mergeCell ref="H9:H13"/>
    <mergeCell ref="A19:A23"/>
    <mergeCell ref="B19:B23"/>
    <mergeCell ref="C19:C23"/>
    <mergeCell ref="H19:H23"/>
    <mergeCell ref="A39:A43"/>
    <mergeCell ref="B39:B43"/>
    <mergeCell ref="C39:C43"/>
    <mergeCell ref="H39:H43"/>
    <mergeCell ref="A44:A48"/>
    <mergeCell ref="B44:B48"/>
    <mergeCell ref="C44:C48"/>
    <mergeCell ref="H44:H48"/>
    <mergeCell ref="A24:A28"/>
    <mergeCell ref="B24:B28"/>
    <mergeCell ref="C24:C28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90"/>
  <sheetViews>
    <sheetView topLeftCell="A158" zoomScale="98" zoomScaleNormal="98" workbookViewId="0">
      <selection activeCell="B180" sqref="B180:B184"/>
    </sheetView>
  </sheetViews>
  <sheetFormatPr defaultRowHeight="12.75"/>
  <cols>
    <col min="1" max="1" width="4.140625" customWidth="1"/>
    <col min="2" max="2" width="39.4257812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12" width="8.7109375" customWidth="1"/>
    <col min="13" max="13" width="10.5703125" customWidth="1"/>
    <col min="14" max="14" width="24.140625" customWidth="1"/>
    <col min="15" max="15" width="9.7109375" bestFit="1" customWidth="1"/>
  </cols>
  <sheetData>
    <row r="1" spans="1:15" ht="12.75" customHeight="1">
      <c r="G1" s="140" t="s">
        <v>87</v>
      </c>
      <c r="H1" s="140"/>
      <c r="I1" s="140"/>
      <c r="J1" s="140"/>
      <c r="K1" s="140"/>
      <c r="L1" s="140"/>
      <c r="M1" s="140"/>
      <c r="N1" s="140"/>
    </row>
    <row r="2" spans="1:15" ht="12.75" customHeight="1">
      <c r="G2" s="15"/>
      <c r="H2" s="15"/>
      <c r="I2" s="15"/>
      <c r="J2" s="15"/>
      <c r="K2" s="15"/>
      <c r="L2" s="15"/>
      <c r="M2" s="15"/>
      <c r="N2" s="15"/>
    </row>
    <row r="3" spans="1:15" ht="12.75" customHeight="1">
      <c r="G3" s="171" t="s">
        <v>50</v>
      </c>
      <c r="H3" s="171"/>
      <c r="I3" s="171"/>
      <c r="J3" s="171"/>
      <c r="K3" s="171"/>
      <c r="L3" s="171"/>
      <c r="M3" s="171"/>
      <c r="N3" s="171"/>
    </row>
    <row r="4" spans="1:15" ht="12.75" customHeight="1">
      <c r="G4" s="171" t="s">
        <v>40</v>
      </c>
      <c r="H4" s="171"/>
      <c r="I4" s="171"/>
      <c r="J4" s="171"/>
      <c r="K4" s="171"/>
      <c r="L4" s="171"/>
      <c r="M4" s="171"/>
      <c r="N4" s="171"/>
    </row>
    <row r="5" spans="1:15" ht="10.5" customHeight="1">
      <c r="G5" s="171" t="s">
        <v>43</v>
      </c>
      <c r="H5" s="171"/>
      <c r="I5" s="171"/>
      <c r="J5" s="171"/>
      <c r="K5" s="171"/>
      <c r="L5" s="171"/>
      <c r="M5" s="171"/>
      <c r="N5" s="171"/>
    </row>
    <row r="6" spans="1:15" ht="67.5" customHeight="1">
      <c r="A6" s="172" t="s">
        <v>93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5" hidden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5" ht="17.25" customHeight="1">
      <c r="A8" s="160" t="s">
        <v>0</v>
      </c>
      <c r="B8" s="160" t="s">
        <v>95</v>
      </c>
      <c r="C8" s="160" t="s">
        <v>96</v>
      </c>
      <c r="D8" s="173" t="s">
        <v>37</v>
      </c>
      <c r="E8" s="174"/>
      <c r="F8" s="160" t="s">
        <v>97</v>
      </c>
      <c r="G8" s="157" t="s">
        <v>99</v>
      </c>
      <c r="H8" s="158"/>
      <c r="I8" s="158"/>
      <c r="J8" s="158"/>
      <c r="K8" s="158"/>
      <c r="L8" s="159"/>
      <c r="M8" s="160" t="s">
        <v>100</v>
      </c>
      <c r="N8" s="160" t="s">
        <v>98</v>
      </c>
    </row>
    <row r="9" spans="1:15" ht="51.75" customHeight="1">
      <c r="A9" s="161"/>
      <c r="B9" s="161"/>
      <c r="C9" s="161"/>
      <c r="D9" s="12" t="s">
        <v>38</v>
      </c>
      <c r="E9" s="12" t="s">
        <v>39</v>
      </c>
      <c r="F9" s="161"/>
      <c r="G9" s="60">
        <v>2020</v>
      </c>
      <c r="H9" s="60">
        <v>2021</v>
      </c>
      <c r="I9" s="60">
        <v>2022</v>
      </c>
      <c r="J9" s="60">
        <v>2023</v>
      </c>
      <c r="K9" s="60">
        <v>2024</v>
      </c>
      <c r="L9" s="60">
        <v>2025</v>
      </c>
      <c r="M9" s="161"/>
      <c r="N9" s="161"/>
    </row>
    <row r="10" spans="1:15" ht="15" customHeight="1">
      <c r="A10" s="162"/>
      <c r="B10" s="117" t="s">
        <v>69</v>
      </c>
      <c r="C10" s="165" t="s">
        <v>59</v>
      </c>
      <c r="D10" s="16"/>
      <c r="E10" s="16"/>
      <c r="F10" s="2" t="s">
        <v>1</v>
      </c>
      <c r="G10" s="54">
        <f t="shared" ref="G10:L10" si="0">G11+G12+G13+G14</f>
        <v>45038.99</v>
      </c>
      <c r="H10" s="40">
        <f t="shared" si="0"/>
        <v>24321.800000000003</v>
      </c>
      <c r="I10" s="40">
        <f t="shared" si="0"/>
        <v>41634.5</v>
      </c>
      <c r="J10" s="40">
        <f t="shared" si="0"/>
        <v>25877.7</v>
      </c>
      <c r="K10" s="40">
        <f t="shared" si="0"/>
        <v>45151.5</v>
      </c>
      <c r="L10" s="40">
        <f t="shared" si="0"/>
        <v>72203.600000000006</v>
      </c>
      <c r="M10" s="54">
        <f>SUM(M11:M14)</f>
        <v>254228.09000000003</v>
      </c>
      <c r="N10" s="168"/>
      <c r="O10" s="56"/>
    </row>
    <row r="11" spans="1:15" ht="15" customHeight="1">
      <c r="A11" s="163"/>
      <c r="B11" s="118"/>
      <c r="C11" s="166"/>
      <c r="D11" s="17"/>
      <c r="E11" s="17"/>
      <c r="F11" s="4" t="s">
        <v>2</v>
      </c>
      <c r="G11" s="55">
        <f t="shared" ref="G11:L13" si="1">G16+G91+G146</f>
        <v>8170</v>
      </c>
      <c r="H11" s="55">
        <f t="shared" si="1"/>
        <v>0</v>
      </c>
      <c r="I11" s="55">
        <f t="shared" si="1"/>
        <v>10800</v>
      </c>
      <c r="J11" s="55">
        <f t="shared" si="1"/>
        <v>0</v>
      </c>
      <c r="K11" s="55">
        <f t="shared" si="1"/>
        <v>9000</v>
      </c>
      <c r="L11" s="55">
        <f t="shared" si="1"/>
        <v>31500</v>
      </c>
      <c r="M11" s="55">
        <f>SUM(G11:L11)</f>
        <v>59470</v>
      </c>
      <c r="N11" s="169"/>
      <c r="O11" s="56"/>
    </row>
    <row r="12" spans="1:15" ht="15" customHeight="1">
      <c r="A12" s="163"/>
      <c r="B12" s="118"/>
      <c r="C12" s="166"/>
      <c r="D12" s="17"/>
      <c r="E12" s="17"/>
      <c r="F12" s="4" t="s">
        <v>3</v>
      </c>
      <c r="G12" s="55">
        <f t="shared" si="1"/>
        <v>10979.19</v>
      </c>
      <c r="H12" s="55">
        <f t="shared" si="1"/>
        <v>307</v>
      </c>
      <c r="I12" s="55">
        <f t="shared" si="1"/>
        <v>3907</v>
      </c>
      <c r="J12" s="55">
        <f t="shared" si="1"/>
        <v>307</v>
      </c>
      <c r="K12" s="55">
        <f t="shared" si="1"/>
        <v>3307</v>
      </c>
      <c r="L12" s="55">
        <f t="shared" si="1"/>
        <v>9307</v>
      </c>
      <c r="M12" s="55">
        <f>SUM(G12:L12)</f>
        <v>28114.190000000002</v>
      </c>
      <c r="N12" s="169"/>
    </row>
    <row r="13" spans="1:15" ht="15.95" customHeight="1">
      <c r="A13" s="163"/>
      <c r="B13" s="118"/>
      <c r="C13" s="166"/>
      <c r="D13" s="17"/>
      <c r="E13" s="17"/>
      <c r="F13" s="4" t="s">
        <v>4</v>
      </c>
      <c r="G13" s="55">
        <f t="shared" si="1"/>
        <v>25228.019999999997</v>
      </c>
      <c r="H13" s="55">
        <f t="shared" si="1"/>
        <v>24014.800000000003</v>
      </c>
      <c r="I13" s="55">
        <f t="shared" si="1"/>
        <v>26927.5</v>
      </c>
      <c r="J13" s="55">
        <f t="shared" si="1"/>
        <v>25570.7</v>
      </c>
      <c r="K13" s="55">
        <f t="shared" si="1"/>
        <v>32844.5</v>
      </c>
      <c r="L13" s="55">
        <f t="shared" si="1"/>
        <v>31396.6</v>
      </c>
      <c r="M13" s="55">
        <f>SUM(G13:L13)</f>
        <v>165982.12000000002</v>
      </c>
      <c r="N13" s="169"/>
      <c r="O13" s="56"/>
    </row>
    <row r="14" spans="1:15" ht="23.1" customHeight="1">
      <c r="A14" s="164"/>
      <c r="B14" s="119"/>
      <c r="C14" s="167"/>
      <c r="D14" s="18"/>
      <c r="E14" s="18"/>
      <c r="F14" s="4" t="s">
        <v>5</v>
      </c>
      <c r="G14" s="55">
        <f t="shared" ref="G14:L14" si="2">G19</f>
        <v>661.78</v>
      </c>
      <c r="H14" s="41">
        <f t="shared" si="2"/>
        <v>0</v>
      </c>
      <c r="I14" s="41">
        <f t="shared" si="2"/>
        <v>0</v>
      </c>
      <c r="J14" s="41">
        <f t="shared" si="2"/>
        <v>0</v>
      </c>
      <c r="K14" s="41">
        <f t="shared" si="2"/>
        <v>0</v>
      </c>
      <c r="L14" s="41">
        <f t="shared" si="2"/>
        <v>0</v>
      </c>
      <c r="M14" s="55">
        <f>SUM(G14:L14)</f>
        <v>661.78</v>
      </c>
      <c r="N14" s="170"/>
    </row>
    <row r="15" spans="1:15" ht="15" customHeight="1">
      <c r="A15" s="162">
        <v>1</v>
      </c>
      <c r="B15" s="178" t="s">
        <v>70</v>
      </c>
      <c r="C15" s="165" t="s">
        <v>59</v>
      </c>
      <c r="D15" s="16"/>
      <c r="E15" s="16"/>
      <c r="F15" s="2" t="s">
        <v>1</v>
      </c>
      <c r="G15" s="43">
        <f t="shared" ref="G15:M15" si="3">G16+G17+G18+G19</f>
        <v>22806.39</v>
      </c>
      <c r="H15" s="44">
        <f t="shared" si="3"/>
        <v>1400</v>
      </c>
      <c r="I15" s="44">
        <f t="shared" si="3"/>
        <v>18000</v>
      </c>
      <c r="J15" s="44">
        <f t="shared" si="3"/>
        <v>1500</v>
      </c>
      <c r="K15" s="44">
        <f t="shared" si="3"/>
        <v>20000</v>
      </c>
      <c r="L15" s="44">
        <f t="shared" si="3"/>
        <v>46250.400000000001</v>
      </c>
      <c r="M15" s="43">
        <f t="shared" si="3"/>
        <v>109956.79000000001</v>
      </c>
      <c r="N15" s="181"/>
      <c r="O15" s="56"/>
    </row>
    <row r="16" spans="1:15" ht="15" customHeight="1">
      <c r="A16" s="163"/>
      <c r="B16" s="179"/>
      <c r="C16" s="166"/>
      <c r="D16" s="17"/>
      <c r="E16" s="17"/>
      <c r="F16" s="4" t="s">
        <v>2</v>
      </c>
      <c r="G16" s="45">
        <f t="shared" ref="G16:L19" si="4">SUM(G21+G66)</f>
        <v>8170</v>
      </c>
      <c r="H16" s="46">
        <f t="shared" si="4"/>
        <v>0</v>
      </c>
      <c r="I16" s="45">
        <f t="shared" si="4"/>
        <v>10800</v>
      </c>
      <c r="J16" s="46">
        <f t="shared" si="4"/>
        <v>0</v>
      </c>
      <c r="K16" s="45">
        <f t="shared" si="4"/>
        <v>9000</v>
      </c>
      <c r="L16" s="45">
        <f t="shared" si="4"/>
        <v>31500</v>
      </c>
      <c r="M16" s="45">
        <f>SUM(G16:L16)</f>
        <v>59470</v>
      </c>
      <c r="N16" s="182"/>
    </row>
    <row r="17" spans="1:14" ht="15" customHeight="1">
      <c r="A17" s="163"/>
      <c r="B17" s="179"/>
      <c r="C17" s="166"/>
      <c r="D17" s="17"/>
      <c r="E17" s="17"/>
      <c r="F17" s="4" t="s">
        <v>3</v>
      </c>
      <c r="G17" s="45">
        <f t="shared" si="4"/>
        <v>10672.19</v>
      </c>
      <c r="H17" s="46">
        <f t="shared" si="4"/>
        <v>0</v>
      </c>
      <c r="I17" s="45">
        <f t="shared" si="4"/>
        <v>3600</v>
      </c>
      <c r="J17" s="46">
        <f t="shared" si="4"/>
        <v>0</v>
      </c>
      <c r="K17" s="45">
        <f t="shared" si="4"/>
        <v>3000</v>
      </c>
      <c r="L17" s="45">
        <f t="shared" si="4"/>
        <v>9000</v>
      </c>
      <c r="M17" s="45">
        <f>SUM(G17:L17)</f>
        <v>26272.190000000002</v>
      </c>
      <c r="N17" s="182"/>
    </row>
    <row r="18" spans="1:14" ht="15" customHeight="1">
      <c r="A18" s="163"/>
      <c r="B18" s="179"/>
      <c r="C18" s="166"/>
      <c r="D18" s="17"/>
      <c r="E18" s="17"/>
      <c r="F18" s="4" t="s">
        <v>4</v>
      </c>
      <c r="G18" s="45">
        <f t="shared" si="4"/>
        <v>3302.42</v>
      </c>
      <c r="H18" s="45">
        <f t="shared" si="4"/>
        <v>1400</v>
      </c>
      <c r="I18" s="45">
        <f t="shared" si="4"/>
        <v>3600</v>
      </c>
      <c r="J18" s="45">
        <f t="shared" si="4"/>
        <v>1500</v>
      </c>
      <c r="K18" s="45">
        <f t="shared" si="4"/>
        <v>8000</v>
      </c>
      <c r="L18" s="45">
        <f t="shared" si="4"/>
        <v>5750.4</v>
      </c>
      <c r="M18" s="45">
        <f>SUM(G18:L18)</f>
        <v>23552.82</v>
      </c>
      <c r="N18" s="182"/>
    </row>
    <row r="19" spans="1:14" ht="23.1" customHeight="1">
      <c r="A19" s="164"/>
      <c r="B19" s="180"/>
      <c r="C19" s="167"/>
      <c r="D19" s="18"/>
      <c r="E19" s="18"/>
      <c r="F19" s="4" t="s">
        <v>5</v>
      </c>
      <c r="G19" s="45">
        <f t="shared" si="4"/>
        <v>661.78</v>
      </c>
      <c r="H19" s="46">
        <f t="shared" si="4"/>
        <v>0</v>
      </c>
      <c r="I19" s="46">
        <f t="shared" si="4"/>
        <v>0</v>
      </c>
      <c r="J19" s="46">
        <f t="shared" si="4"/>
        <v>0</v>
      </c>
      <c r="K19" s="46">
        <f t="shared" si="4"/>
        <v>0</v>
      </c>
      <c r="L19" s="46">
        <f t="shared" si="4"/>
        <v>0</v>
      </c>
      <c r="M19" s="45">
        <f>SUM(G19:L19)</f>
        <v>661.78</v>
      </c>
      <c r="N19" s="183"/>
    </row>
    <row r="20" spans="1:14" ht="19.5" customHeight="1">
      <c r="A20" s="184" t="s">
        <v>6</v>
      </c>
      <c r="B20" s="123" t="s">
        <v>94</v>
      </c>
      <c r="C20" s="187"/>
      <c r="D20" s="74">
        <v>43831</v>
      </c>
      <c r="E20" s="74">
        <v>46022</v>
      </c>
      <c r="F20" s="4" t="s">
        <v>1</v>
      </c>
      <c r="G20" s="62">
        <f t="shared" ref="G20:M20" si="5">G21+G22+G23+G24</f>
        <v>1307.0999999999999</v>
      </c>
      <c r="H20" s="62">
        <f t="shared" si="5"/>
        <v>1400</v>
      </c>
      <c r="I20" s="63">
        <f t="shared" si="5"/>
        <v>18000</v>
      </c>
      <c r="J20" s="63">
        <f t="shared" si="5"/>
        <v>1500</v>
      </c>
      <c r="K20" s="63">
        <f t="shared" si="5"/>
        <v>20000</v>
      </c>
      <c r="L20" s="63">
        <f t="shared" si="5"/>
        <v>45000</v>
      </c>
      <c r="M20" s="63">
        <f t="shared" si="5"/>
        <v>87207.1</v>
      </c>
      <c r="N20" s="175"/>
    </row>
    <row r="21" spans="1:14" ht="19.5" customHeight="1">
      <c r="A21" s="185"/>
      <c r="B21" s="124"/>
      <c r="C21" s="188"/>
      <c r="D21" s="22"/>
      <c r="E21" s="22"/>
      <c r="F21" s="4" t="s">
        <v>2</v>
      </c>
      <c r="G21" s="49">
        <f t="shared" ref="G21:L24" si="6">SUM(G26+G31+G36+G41+G46+G51+G56+G61)</f>
        <v>0</v>
      </c>
      <c r="H21" s="49">
        <f t="shared" si="6"/>
        <v>0</v>
      </c>
      <c r="I21" s="61">
        <f t="shared" si="6"/>
        <v>10800</v>
      </c>
      <c r="J21" s="49">
        <f t="shared" si="6"/>
        <v>0</v>
      </c>
      <c r="K21" s="61">
        <f t="shared" si="6"/>
        <v>9000</v>
      </c>
      <c r="L21" s="61">
        <f t="shared" si="6"/>
        <v>31500</v>
      </c>
      <c r="M21" s="65">
        <f>SUM(G21:L21)</f>
        <v>51300</v>
      </c>
      <c r="N21" s="176"/>
    </row>
    <row r="22" spans="1:14" ht="19.5" customHeight="1">
      <c r="A22" s="185"/>
      <c r="B22" s="124"/>
      <c r="C22" s="188"/>
      <c r="D22" s="22"/>
      <c r="E22" s="22"/>
      <c r="F22" s="4" t="s">
        <v>3</v>
      </c>
      <c r="G22" s="49">
        <f t="shared" si="6"/>
        <v>0</v>
      </c>
      <c r="H22" s="49">
        <f t="shared" si="6"/>
        <v>0</v>
      </c>
      <c r="I22" s="61">
        <f t="shared" si="6"/>
        <v>3600</v>
      </c>
      <c r="J22" s="49">
        <f t="shared" si="6"/>
        <v>0</v>
      </c>
      <c r="K22" s="61">
        <f t="shared" si="6"/>
        <v>3000</v>
      </c>
      <c r="L22" s="61">
        <f t="shared" si="6"/>
        <v>9000</v>
      </c>
      <c r="M22" s="50">
        <f>SUM(G22:L22)</f>
        <v>15600</v>
      </c>
      <c r="N22" s="176"/>
    </row>
    <row r="23" spans="1:14" ht="19.5" customHeight="1">
      <c r="A23" s="185"/>
      <c r="B23" s="124"/>
      <c r="C23" s="188"/>
      <c r="D23" s="22"/>
      <c r="E23" s="22"/>
      <c r="F23" s="4" t="s">
        <v>4</v>
      </c>
      <c r="G23" s="61">
        <f t="shared" si="6"/>
        <v>1307.0999999999999</v>
      </c>
      <c r="H23" s="61">
        <f t="shared" si="6"/>
        <v>1400</v>
      </c>
      <c r="I23" s="61">
        <f t="shared" si="6"/>
        <v>3600</v>
      </c>
      <c r="J23" s="61">
        <f t="shared" si="6"/>
        <v>1500</v>
      </c>
      <c r="K23" s="61">
        <f t="shared" si="6"/>
        <v>8000</v>
      </c>
      <c r="L23" s="61">
        <f t="shared" si="6"/>
        <v>4500</v>
      </c>
      <c r="M23" s="65">
        <f>SUM(G23:L23)</f>
        <v>20307.099999999999</v>
      </c>
      <c r="N23" s="176"/>
    </row>
    <row r="24" spans="1:14" ht="19.5" customHeight="1">
      <c r="A24" s="186"/>
      <c r="B24" s="125"/>
      <c r="C24" s="189"/>
      <c r="D24" s="23"/>
      <c r="E24" s="23"/>
      <c r="F24" s="4" t="s">
        <v>5</v>
      </c>
      <c r="G24" s="49">
        <f t="shared" si="6"/>
        <v>0</v>
      </c>
      <c r="H24" s="49">
        <f t="shared" si="6"/>
        <v>0</v>
      </c>
      <c r="I24" s="49">
        <f t="shared" si="6"/>
        <v>0</v>
      </c>
      <c r="J24" s="49">
        <f t="shared" si="6"/>
        <v>0</v>
      </c>
      <c r="K24" s="49">
        <f t="shared" si="6"/>
        <v>0</v>
      </c>
      <c r="L24" s="49">
        <f t="shared" si="6"/>
        <v>0</v>
      </c>
      <c r="M24" s="50">
        <f>SUM(G24:L24)</f>
        <v>0</v>
      </c>
      <c r="N24" s="177"/>
    </row>
    <row r="25" spans="1:14" ht="15" customHeight="1">
      <c r="A25" s="184" t="s">
        <v>101</v>
      </c>
      <c r="B25" s="154" t="s">
        <v>127</v>
      </c>
      <c r="C25" s="105" t="s">
        <v>73</v>
      </c>
      <c r="D25" s="193">
        <v>44197</v>
      </c>
      <c r="E25" s="193">
        <v>44561</v>
      </c>
      <c r="F25" s="2" t="s">
        <v>1</v>
      </c>
      <c r="G25" s="30">
        <f t="shared" ref="G25:M25" si="7">SUM(G26:G29)</f>
        <v>0</v>
      </c>
      <c r="H25" s="71">
        <f t="shared" si="7"/>
        <v>1000</v>
      </c>
      <c r="I25" s="30">
        <f t="shared" si="7"/>
        <v>0</v>
      </c>
      <c r="J25" s="30">
        <f t="shared" si="7"/>
        <v>0</v>
      </c>
      <c r="K25" s="30">
        <f t="shared" si="7"/>
        <v>0</v>
      </c>
      <c r="L25" s="30">
        <f t="shared" si="7"/>
        <v>0</v>
      </c>
      <c r="M25" s="71">
        <f t="shared" si="7"/>
        <v>1000</v>
      </c>
      <c r="N25" s="175"/>
    </row>
    <row r="26" spans="1:14" ht="15" customHeight="1">
      <c r="A26" s="185"/>
      <c r="B26" s="155"/>
      <c r="C26" s="106"/>
      <c r="D26" s="194"/>
      <c r="E26" s="194"/>
      <c r="F26" s="4" t="s">
        <v>2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f>SUM(G26:L26)</f>
        <v>0</v>
      </c>
      <c r="N26" s="176"/>
    </row>
    <row r="27" spans="1:14" ht="15" customHeight="1">
      <c r="A27" s="185"/>
      <c r="B27" s="155"/>
      <c r="C27" s="106"/>
      <c r="D27" s="194"/>
      <c r="E27" s="194"/>
      <c r="F27" s="4" t="s">
        <v>3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f>SUM(G27:L27)</f>
        <v>0</v>
      </c>
      <c r="N27" s="176"/>
    </row>
    <row r="28" spans="1:14" ht="15" customHeight="1">
      <c r="A28" s="185"/>
      <c r="B28" s="155"/>
      <c r="C28" s="106"/>
      <c r="D28" s="194"/>
      <c r="E28" s="194"/>
      <c r="F28" s="4" t="s">
        <v>4</v>
      </c>
      <c r="G28" s="30">
        <v>0</v>
      </c>
      <c r="H28" s="71">
        <v>1000</v>
      </c>
      <c r="I28" s="30">
        <v>0</v>
      </c>
      <c r="J28" s="30">
        <v>0</v>
      </c>
      <c r="K28" s="30">
        <v>0</v>
      </c>
      <c r="L28" s="30">
        <v>0</v>
      </c>
      <c r="M28" s="71">
        <f>SUM(G28:L28)</f>
        <v>1000</v>
      </c>
      <c r="N28" s="176"/>
    </row>
    <row r="29" spans="1:14" ht="21.95" customHeight="1">
      <c r="A29" s="186"/>
      <c r="B29" s="156"/>
      <c r="C29" s="107"/>
      <c r="D29" s="195"/>
      <c r="E29" s="195"/>
      <c r="F29" s="4" t="s">
        <v>5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f>SUM(G29:L29)</f>
        <v>0</v>
      </c>
      <c r="N29" s="177"/>
    </row>
    <row r="30" spans="1:14" ht="15" customHeight="1">
      <c r="A30" s="29" t="s">
        <v>102</v>
      </c>
      <c r="B30" s="154" t="s">
        <v>76</v>
      </c>
      <c r="C30" s="190" t="s">
        <v>77</v>
      </c>
      <c r="D30" s="193">
        <v>44197</v>
      </c>
      <c r="E30" s="193">
        <v>44561</v>
      </c>
      <c r="F30" s="2" t="s">
        <v>1</v>
      </c>
      <c r="G30" s="41">
        <f t="shared" ref="G30:L30" si="8">SUM(G31:G34)</f>
        <v>0</v>
      </c>
      <c r="H30" s="55">
        <f t="shared" si="8"/>
        <v>400</v>
      </c>
      <c r="I30" s="41">
        <f t="shared" si="8"/>
        <v>0</v>
      </c>
      <c r="J30" s="41">
        <f t="shared" si="8"/>
        <v>0</v>
      </c>
      <c r="K30" s="41">
        <f t="shared" si="8"/>
        <v>0</v>
      </c>
      <c r="L30" s="41">
        <f t="shared" si="8"/>
        <v>0</v>
      </c>
      <c r="M30" s="64">
        <f>M31+M32+M33+M34</f>
        <v>400</v>
      </c>
      <c r="N30" s="72"/>
    </row>
    <row r="31" spans="1:14" ht="15" customHeight="1">
      <c r="A31" s="29"/>
      <c r="B31" s="155"/>
      <c r="C31" s="191"/>
      <c r="D31" s="194"/>
      <c r="E31" s="194"/>
      <c r="F31" s="4" t="s">
        <v>2</v>
      </c>
      <c r="G31" s="41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6">
        <f>SUM(G31:L31)</f>
        <v>0</v>
      </c>
      <c r="N31" s="72"/>
    </row>
    <row r="32" spans="1:14" ht="15" customHeight="1">
      <c r="A32" s="29"/>
      <c r="B32" s="155"/>
      <c r="C32" s="191"/>
      <c r="D32" s="194"/>
      <c r="E32" s="194"/>
      <c r="F32" s="4" t="s">
        <v>3</v>
      </c>
      <c r="G32" s="41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6">
        <f>SUM(G32:L32)</f>
        <v>0</v>
      </c>
      <c r="N32" s="72"/>
    </row>
    <row r="33" spans="1:14" ht="15" customHeight="1">
      <c r="A33" s="29"/>
      <c r="B33" s="155"/>
      <c r="C33" s="191"/>
      <c r="D33" s="194"/>
      <c r="E33" s="194"/>
      <c r="F33" s="4" t="s">
        <v>4</v>
      </c>
      <c r="G33" s="41">
        <v>0</v>
      </c>
      <c r="H33" s="55">
        <v>400</v>
      </c>
      <c r="I33" s="41">
        <v>0</v>
      </c>
      <c r="J33" s="41">
        <v>0</v>
      </c>
      <c r="K33" s="41">
        <v>0</v>
      </c>
      <c r="L33" s="41">
        <v>0</v>
      </c>
      <c r="M33" s="64">
        <f>SUM(G33:L33)</f>
        <v>400</v>
      </c>
      <c r="N33" s="72"/>
    </row>
    <row r="34" spans="1:14" ht="21.95" customHeight="1">
      <c r="A34" s="19"/>
      <c r="B34" s="156"/>
      <c r="C34" s="192"/>
      <c r="D34" s="195"/>
      <c r="E34" s="195"/>
      <c r="F34" s="4" t="s">
        <v>5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6">
        <f>SUM(G34:L34)</f>
        <v>0</v>
      </c>
      <c r="N34" s="72"/>
    </row>
    <row r="35" spans="1:14" ht="15" customHeight="1">
      <c r="A35" s="29" t="s">
        <v>103</v>
      </c>
      <c r="B35" s="154" t="s">
        <v>81</v>
      </c>
      <c r="C35" s="190" t="s">
        <v>77</v>
      </c>
      <c r="D35" s="193">
        <v>44562</v>
      </c>
      <c r="E35" s="193">
        <v>44926</v>
      </c>
      <c r="F35" s="2" t="s">
        <v>1</v>
      </c>
      <c r="G35" s="41">
        <f t="shared" ref="G35:L35" si="9">SUM(G36:G39)</f>
        <v>0</v>
      </c>
      <c r="H35" s="41">
        <f t="shared" si="9"/>
        <v>0</v>
      </c>
      <c r="I35" s="55">
        <f t="shared" si="9"/>
        <v>18000</v>
      </c>
      <c r="J35" s="41">
        <f t="shared" si="9"/>
        <v>0</v>
      </c>
      <c r="K35" s="41">
        <f t="shared" si="9"/>
        <v>0</v>
      </c>
      <c r="L35" s="41">
        <f t="shared" si="9"/>
        <v>0</v>
      </c>
      <c r="M35" s="64">
        <f>M36+M37+M38+M39</f>
        <v>18000</v>
      </c>
      <c r="N35" s="72"/>
    </row>
    <row r="36" spans="1:14" ht="15" customHeight="1">
      <c r="A36" s="29"/>
      <c r="B36" s="155"/>
      <c r="C36" s="191"/>
      <c r="D36" s="194"/>
      <c r="E36" s="194"/>
      <c r="F36" s="4" t="s">
        <v>2</v>
      </c>
      <c r="G36" s="41">
        <v>0</v>
      </c>
      <c r="H36" s="48">
        <v>0</v>
      </c>
      <c r="I36" s="55">
        <v>10800</v>
      </c>
      <c r="J36" s="48">
        <v>0</v>
      </c>
      <c r="K36" s="48">
        <v>0</v>
      </c>
      <c r="L36" s="48">
        <v>0</v>
      </c>
      <c r="M36" s="64">
        <f>SUM(G36:L36)</f>
        <v>10800</v>
      </c>
      <c r="N36" s="72"/>
    </row>
    <row r="37" spans="1:14" ht="15" customHeight="1">
      <c r="A37" s="29"/>
      <c r="B37" s="155"/>
      <c r="C37" s="191"/>
      <c r="D37" s="194"/>
      <c r="E37" s="194"/>
      <c r="F37" s="4" t="s">
        <v>3</v>
      </c>
      <c r="G37" s="41">
        <v>0</v>
      </c>
      <c r="H37" s="48">
        <v>0</v>
      </c>
      <c r="I37" s="55">
        <v>3600</v>
      </c>
      <c r="J37" s="48">
        <v>0</v>
      </c>
      <c r="K37" s="48">
        <v>0</v>
      </c>
      <c r="L37" s="48">
        <v>0</v>
      </c>
      <c r="M37" s="64">
        <f>SUM(G37:L37)</f>
        <v>3600</v>
      </c>
      <c r="N37" s="72"/>
    </row>
    <row r="38" spans="1:14" ht="15" customHeight="1">
      <c r="A38" s="29"/>
      <c r="B38" s="155"/>
      <c r="C38" s="191"/>
      <c r="D38" s="194"/>
      <c r="E38" s="194"/>
      <c r="F38" s="4" t="s">
        <v>4</v>
      </c>
      <c r="G38" s="41">
        <v>0</v>
      </c>
      <c r="H38" s="41">
        <v>0</v>
      </c>
      <c r="I38" s="55">
        <v>3600</v>
      </c>
      <c r="J38" s="41">
        <v>0</v>
      </c>
      <c r="K38" s="41">
        <v>0</v>
      </c>
      <c r="L38" s="41">
        <v>0</v>
      </c>
      <c r="M38" s="64">
        <f>SUM(G38:L38)</f>
        <v>3600</v>
      </c>
      <c r="N38" s="72"/>
    </row>
    <row r="39" spans="1:14" ht="21.95" customHeight="1">
      <c r="A39" s="19"/>
      <c r="B39" s="156"/>
      <c r="C39" s="192"/>
      <c r="D39" s="195"/>
      <c r="E39" s="195"/>
      <c r="F39" s="4" t="s">
        <v>5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6">
        <f>SUM(G39:L39)</f>
        <v>0</v>
      </c>
      <c r="N39" s="73"/>
    </row>
    <row r="40" spans="1:14" ht="15" customHeight="1">
      <c r="A40" s="29" t="s">
        <v>104</v>
      </c>
      <c r="B40" s="154" t="s">
        <v>90</v>
      </c>
      <c r="C40" s="190" t="s">
        <v>77</v>
      </c>
      <c r="D40" s="193">
        <v>45292</v>
      </c>
      <c r="E40" s="193">
        <v>45657</v>
      </c>
      <c r="F40" s="2" t="s">
        <v>1</v>
      </c>
      <c r="G40" s="41">
        <f t="shared" ref="G40:L40" si="10">SUM(G41:G44)</f>
        <v>0</v>
      </c>
      <c r="H40" s="41">
        <f t="shared" si="10"/>
        <v>0</v>
      </c>
      <c r="I40" s="41">
        <f t="shared" si="10"/>
        <v>0</v>
      </c>
      <c r="J40" s="41">
        <f t="shared" si="10"/>
        <v>0</v>
      </c>
      <c r="K40" s="55">
        <f t="shared" si="10"/>
        <v>5000</v>
      </c>
      <c r="L40" s="41">
        <f t="shared" si="10"/>
        <v>0</v>
      </c>
      <c r="M40" s="64">
        <f>M41+M42+M43+M44</f>
        <v>5000</v>
      </c>
      <c r="N40" s="72"/>
    </row>
    <row r="41" spans="1:14" ht="15" customHeight="1">
      <c r="A41" s="29"/>
      <c r="B41" s="155"/>
      <c r="C41" s="191"/>
      <c r="D41" s="194"/>
      <c r="E41" s="194"/>
      <c r="F41" s="4" t="s">
        <v>2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7">
        <f>SUM(G41:L41)</f>
        <v>0</v>
      </c>
      <c r="N41" s="72"/>
    </row>
    <row r="42" spans="1:14" ht="15" customHeight="1">
      <c r="A42" s="29"/>
      <c r="B42" s="155"/>
      <c r="C42" s="191"/>
      <c r="D42" s="194"/>
      <c r="E42" s="194"/>
      <c r="F42" s="4" t="s">
        <v>3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7">
        <f>SUM(G42:L42)</f>
        <v>0</v>
      </c>
      <c r="N42" s="72"/>
    </row>
    <row r="43" spans="1:14" ht="15" customHeight="1">
      <c r="A43" s="29"/>
      <c r="B43" s="155"/>
      <c r="C43" s="191"/>
      <c r="D43" s="194"/>
      <c r="E43" s="194"/>
      <c r="F43" s="4" t="s">
        <v>4</v>
      </c>
      <c r="G43" s="41">
        <v>0</v>
      </c>
      <c r="H43" s="41">
        <v>0</v>
      </c>
      <c r="I43" s="41">
        <v>0</v>
      </c>
      <c r="J43" s="41">
        <v>0</v>
      </c>
      <c r="K43" s="55">
        <v>5000</v>
      </c>
      <c r="L43" s="41">
        <v>0</v>
      </c>
      <c r="M43" s="64">
        <f>SUM(G43:L43)</f>
        <v>5000</v>
      </c>
      <c r="N43" s="72"/>
    </row>
    <row r="44" spans="1:14" ht="21.95" customHeight="1">
      <c r="A44" s="19"/>
      <c r="B44" s="156"/>
      <c r="C44" s="192"/>
      <c r="D44" s="195"/>
      <c r="E44" s="195"/>
      <c r="F44" s="4" t="s">
        <v>5</v>
      </c>
      <c r="G44" s="41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6">
        <f>SUM(G44:L44)</f>
        <v>0</v>
      </c>
      <c r="N44" s="73"/>
    </row>
    <row r="45" spans="1:14" ht="15.95" customHeight="1">
      <c r="A45" s="29" t="s">
        <v>105</v>
      </c>
      <c r="B45" s="154" t="s">
        <v>78</v>
      </c>
      <c r="C45" s="190" t="s">
        <v>77</v>
      </c>
      <c r="D45" s="193">
        <v>45658</v>
      </c>
      <c r="E45" s="193">
        <v>46022</v>
      </c>
      <c r="F45" s="2" t="s">
        <v>1</v>
      </c>
      <c r="G45" s="41">
        <f t="shared" ref="G45:L45" si="11">SUM(G46:G49)</f>
        <v>0</v>
      </c>
      <c r="H45" s="41">
        <f t="shared" si="11"/>
        <v>0</v>
      </c>
      <c r="I45" s="41">
        <f t="shared" si="11"/>
        <v>0</v>
      </c>
      <c r="J45" s="41">
        <f t="shared" si="11"/>
        <v>0</v>
      </c>
      <c r="K45" s="41">
        <f t="shared" si="11"/>
        <v>0</v>
      </c>
      <c r="L45" s="55">
        <f t="shared" si="11"/>
        <v>45000</v>
      </c>
      <c r="M45" s="64">
        <f>M46+M47+M48+M49</f>
        <v>45000</v>
      </c>
      <c r="N45" s="72"/>
    </row>
    <row r="46" spans="1:14" ht="15.95" customHeight="1">
      <c r="A46" s="29"/>
      <c r="B46" s="196"/>
      <c r="C46" s="191"/>
      <c r="D46" s="194"/>
      <c r="E46" s="194"/>
      <c r="F46" s="4" t="s">
        <v>2</v>
      </c>
      <c r="G46" s="41">
        <v>0</v>
      </c>
      <c r="H46" s="57">
        <v>0</v>
      </c>
      <c r="I46" s="48">
        <v>0</v>
      </c>
      <c r="J46" s="48">
        <v>0</v>
      </c>
      <c r="K46" s="48">
        <v>0</v>
      </c>
      <c r="L46" s="55">
        <v>31500</v>
      </c>
      <c r="M46" s="64">
        <f>SUM(G46:L46)</f>
        <v>31500</v>
      </c>
      <c r="N46" s="72"/>
    </row>
    <row r="47" spans="1:14" ht="15.95" customHeight="1">
      <c r="A47" s="29"/>
      <c r="B47" s="196"/>
      <c r="C47" s="191"/>
      <c r="D47" s="194"/>
      <c r="E47" s="194"/>
      <c r="F47" s="4" t="s">
        <v>3</v>
      </c>
      <c r="G47" s="41">
        <v>0</v>
      </c>
      <c r="H47" s="57">
        <v>0</v>
      </c>
      <c r="I47" s="48">
        <v>0</v>
      </c>
      <c r="J47" s="48">
        <v>0</v>
      </c>
      <c r="K47" s="48">
        <v>0</v>
      </c>
      <c r="L47" s="55">
        <v>9000</v>
      </c>
      <c r="M47" s="64">
        <f>SUM(G47:L47)</f>
        <v>9000</v>
      </c>
      <c r="N47" s="72"/>
    </row>
    <row r="48" spans="1:14" ht="15.95" customHeight="1">
      <c r="A48" s="29"/>
      <c r="B48" s="196"/>
      <c r="C48" s="191"/>
      <c r="D48" s="194"/>
      <c r="E48" s="194"/>
      <c r="F48" s="4" t="s">
        <v>4</v>
      </c>
      <c r="G48" s="41">
        <v>0</v>
      </c>
      <c r="H48" s="57">
        <v>0</v>
      </c>
      <c r="I48" s="48">
        <v>0</v>
      </c>
      <c r="J48" s="48">
        <v>0</v>
      </c>
      <c r="K48" s="48">
        <v>0</v>
      </c>
      <c r="L48" s="55">
        <v>4500</v>
      </c>
      <c r="M48" s="64">
        <f>SUM(G48:L48)</f>
        <v>4500</v>
      </c>
      <c r="N48" s="72"/>
    </row>
    <row r="49" spans="1:14" ht="21.95" customHeight="1">
      <c r="A49" s="29"/>
      <c r="B49" s="197"/>
      <c r="C49" s="192"/>
      <c r="D49" s="195"/>
      <c r="E49" s="195"/>
      <c r="F49" s="4" t="s">
        <v>5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6">
        <f>SUM(G49:L49)</f>
        <v>0</v>
      </c>
      <c r="N49" s="73"/>
    </row>
    <row r="50" spans="1:14" ht="15" customHeight="1">
      <c r="A50" s="14" t="s">
        <v>106</v>
      </c>
      <c r="B50" s="154" t="s">
        <v>91</v>
      </c>
      <c r="C50" s="190" t="s">
        <v>77</v>
      </c>
      <c r="D50" s="193">
        <v>44927</v>
      </c>
      <c r="E50" s="193">
        <v>45291</v>
      </c>
      <c r="F50" s="2" t="s">
        <v>1</v>
      </c>
      <c r="G50" s="41">
        <f t="shared" ref="G50:L50" si="12">SUM(G51:G54)</f>
        <v>0</v>
      </c>
      <c r="H50" s="41">
        <f t="shared" si="12"/>
        <v>0</v>
      </c>
      <c r="I50" s="41">
        <f t="shared" si="12"/>
        <v>0</v>
      </c>
      <c r="J50" s="55">
        <f t="shared" si="12"/>
        <v>1500</v>
      </c>
      <c r="K50" s="41">
        <f t="shared" si="12"/>
        <v>0</v>
      </c>
      <c r="L50" s="41">
        <f t="shared" si="12"/>
        <v>0</v>
      </c>
      <c r="M50" s="64">
        <f>M51+M52+M53+M54</f>
        <v>1500</v>
      </c>
      <c r="N50" s="72"/>
    </row>
    <row r="51" spans="1:14" ht="15" customHeight="1">
      <c r="A51" s="29"/>
      <c r="B51" s="196"/>
      <c r="C51" s="191"/>
      <c r="D51" s="194"/>
      <c r="E51" s="194"/>
      <c r="F51" s="4" t="s">
        <v>2</v>
      </c>
      <c r="G51" s="41">
        <v>0</v>
      </c>
      <c r="H51" s="57">
        <v>0</v>
      </c>
      <c r="I51" s="48">
        <v>0</v>
      </c>
      <c r="J51" s="48">
        <v>0</v>
      </c>
      <c r="K51" s="48">
        <v>0</v>
      </c>
      <c r="L51" s="48">
        <v>0</v>
      </c>
      <c r="M51" s="58">
        <f>SUM(G51:L51)</f>
        <v>0</v>
      </c>
      <c r="N51" s="72"/>
    </row>
    <row r="52" spans="1:14" ht="15" customHeight="1">
      <c r="A52" s="29"/>
      <c r="B52" s="196"/>
      <c r="C52" s="191"/>
      <c r="D52" s="194"/>
      <c r="E52" s="194"/>
      <c r="F52" s="4" t="s">
        <v>3</v>
      </c>
      <c r="G52" s="41">
        <v>0</v>
      </c>
      <c r="H52" s="57">
        <v>0</v>
      </c>
      <c r="I52" s="48">
        <v>0</v>
      </c>
      <c r="J52" s="48">
        <v>0</v>
      </c>
      <c r="K52" s="48">
        <v>0</v>
      </c>
      <c r="L52" s="48">
        <v>0</v>
      </c>
      <c r="M52" s="58">
        <f>SUM(G52:L52)</f>
        <v>0</v>
      </c>
      <c r="N52" s="72"/>
    </row>
    <row r="53" spans="1:14" ht="15" customHeight="1">
      <c r="A53" s="29"/>
      <c r="B53" s="196"/>
      <c r="C53" s="191"/>
      <c r="D53" s="194"/>
      <c r="E53" s="194"/>
      <c r="F53" s="4" t="s">
        <v>4</v>
      </c>
      <c r="G53" s="41">
        <v>0</v>
      </c>
      <c r="H53" s="57">
        <v>0</v>
      </c>
      <c r="I53" s="48">
        <v>0</v>
      </c>
      <c r="J53" s="55">
        <v>1500</v>
      </c>
      <c r="K53" s="48">
        <v>0</v>
      </c>
      <c r="L53" s="48">
        <v>0</v>
      </c>
      <c r="M53" s="64">
        <f>SUM(G53:L53)</f>
        <v>1500</v>
      </c>
      <c r="N53" s="72"/>
    </row>
    <row r="54" spans="1:14" ht="24" customHeight="1">
      <c r="A54" s="19"/>
      <c r="B54" s="197"/>
      <c r="C54" s="192"/>
      <c r="D54" s="195"/>
      <c r="E54" s="195"/>
      <c r="F54" s="4" t="s">
        <v>5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6">
        <f>SUM(G54:L54)</f>
        <v>0</v>
      </c>
      <c r="N54" s="73"/>
    </row>
    <row r="55" spans="1:14" ht="24" customHeight="1">
      <c r="A55" s="29" t="s">
        <v>107</v>
      </c>
      <c r="B55" s="154" t="s">
        <v>92</v>
      </c>
      <c r="C55" s="190" t="s">
        <v>77</v>
      </c>
      <c r="D55" s="193">
        <v>45292</v>
      </c>
      <c r="E55" s="193">
        <v>45657</v>
      </c>
      <c r="F55" s="2" t="s">
        <v>1</v>
      </c>
      <c r="G55" s="41">
        <f t="shared" ref="G55:L55" si="13">SUM(G56:G59)</f>
        <v>0</v>
      </c>
      <c r="H55" s="41">
        <f t="shared" si="13"/>
        <v>0</v>
      </c>
      <c r="I55" s="41">
        <f t="shared" si="13"/>
        <v>0</v>
      </c>
      <c r="J55" s="41">
        <f t="shared" si="13"/>
        <v>0</v>
      </c>
      <c r="K55" s="42">
        <f t="shared" si="13"/>
        <v>15000</v>
      </c>
      <c r="L55" s="41">
        <f t="shared" si="13"/>
        <v>0</v>
      </c>
      <c r="M55" s="47">
        <f>M56+M57+M58+M59</f>
        <v>15000</v>
      </c>
      <c r="N55" s="72"/>
    </row>
    <row r="56" spans="1:14" ht="24" customHeight="1">
      <c r="A56" s="29"/>
      <c r="B56" s="196"/>
      <c r="C56" s="191"/>
      <c r="D56" s="194"/>
      <c r="E56" s="194"/>
      <c r="F56" s="4" t="s">
        <v>2</v>
      </c>
      <c r="G56" s="41">
        <v>0</v>
      </c>
      <c r="H56" s="57">
        <v>0</v>
      </c>
      <c r="I56" s="48">
        <v>0</v>
      </c>
      <c r="J56" s="48">
        <v>0</v>
      </c>
      <c r="K56" s="42">
        <v>9000</v>
      </c>
      <c r="L56" s="48">
        <v>0</v>
      </c>
      <c r="M56" s="47">
        <f>SUM(G56:L56)</f>
        <v>9000</v>
      </c>
      <c r="N56" s="72"/>
    </row>
    <row r="57" spans="1:14" ht="24" customHeight="1">
      <c r="A57" s="29"/>
      <c r="B57" s="196"/>
      <c r="C57" s="191"/>
      <c r="D57" s="194"/>
      <c r="E57" s="194"/>
      <c r="F57" s="4" t="s">
        <v>3</v>
      </c>
      <c r="G57" s="41">
        <v>0</v>
      </c>
      <c r="H57" s="57">
        <v>0</v>
      </c>
      <c r="I57" s="48">
        <v>0</v>
      </c>
      <c r="J57" s="48">
        <v>0</v>
      </c>
      <c r="K57" s="42">
        <v>3000</v>
      </c>
      <c r="L57" s="48">
        <v>0</v>
      </c>
      <c r="M57" s="47">
        <f>SUM(G57:L57)</f>
        <v>3000</v>
      </c>
      <c r="N57" s="72"/>
    </row>
    <row r="58" spans="1:14" ht="24" customHeight="1">
      <c r="A58" s="29"/>
      <c r="B58" s="196"/>
      <c r="C58" s="191"/>
      <c r="D58" s="194"/>
      <c r="E58" s="194"/>
      <c r="F58" s="4" t="s">
        <v>4</v>
      </c>
      <c r="G58" s="41">
        <v>0</v>
      </c>
      <c r="H58" s="57">
        <v>0</v>
      </c>
      <c r="I58" s="48">
        <v>0</v>
      </c>
      <c r="J58" s="48">
        <v>0</v>
      </c>
      <c r="K58" s="42">
        <v>3000</v>
      </c>
      <c r="L58" s="48">
        <v>0</v>
      </c>
      <c r="M58" s="47">
        <f>SUM(G58:L58)</f>
        <v>3000</v>
      </c>
      <c r="N58" s="72"/>
    </row>
    <row r="59" spans="1:14" ht="24" customHeight="1">
      <c r="A59" s="19"/>
      <c r="B59" s="197"/>
      <c r="C59" s="192"/>
      <c r="D59" s="195"/>
      <c r="E59" s="195"/>
      <c r="F59" s="4" t="s">
        <v>5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6">
        <f>SUM(G59:L59)</f>
        <v>0</v>
      </c>
      <c r="N59" s="72"/>
    </row>
    <row r="60" spans="1:14" ht="15" customHeight="1">
      <c r="A60" s="29" t="s">
        <v>108</v>
      </c>
      <c r="B60" s="154" t="s">
        <v>79</v>
      </c>
      <c r="C60" s="28"/>
      <c r="D60" s="193">
        <v>43831</v>
      </c>
      <c r="E60" s="193">
        <v>44196</v>
      </c>
      <c r="F60" s="2" t="s">
        <v>1</v>
      </c>
      <c r="G60" s="71">
        <f t="shared" ref="G60:M60" si="14">SUM(G61:G64)</f>
        <v>1307.0999999999999</v>
      </c>
      <c r="H60" s="31">
        <f t="shared" si="14"/>
        <v>0</v>
      </c>
      <c r="I60" s="31">
        <f t="shared" si="14"/>
        <v>0</v>
      </c>
      <c r="J60" s="31">
        <f t="shared" si="14"/>
        <v>0</v>
      </c>
      <c r="K60" s="31">
        <f t="shared" si="14"/>
        <v>0</v>
      </c>
      <c r="L60" s="31">
        <f t="shared" si="14"/>
        <v>0</v>
      </c>
      <c r="M60" s="71">
        <f t="shared" si="14"/>
        <v>1307.0999999999999</v>
      </c>
      <c r="N60" s="175" t="s">
        <v>85</v>
      </c>
    </row>
    <row r="61" spans="1:14" ht="15" customHeight="1">
      <c r="A61" s="29"/>
      <c r="B61" s="155"/>
      <c r="C61" s="28"/>
      <c r="D61" s="194"/>
      <c r="E61" s="194"/>
      <c r="F61" s="4" t="s">
        <v>2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1">
        <v>0</v>
      </c>
      <c r="M61" s="30">
        <f>SUM(G61:L61)</f>
        <v>0</v>
      </c>
      <c r="N61" s="176"/>
    </row>
    <row r="62" spans="1:14" ht="15" customHeight="1">
      <c r="A62" s="29"/>
      <c r="B62" s="155"/>
      <c r="C62" s="28"/>
      <c r="D62" s="194"/>
      <c r="E62" s="194"/>
      <c r="F62" s="4" t="s">
        <v>3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1">
        <v>0</v>
      </c>
      <c r="M62" s="30">
        <f>SUM(G62:L62)</f>
        <v>0</v>
      </c>
      <c r="N62" s="176"/>
    </row>
    <row r="63" spans="1:14" ht="15" customHeight="1">
      <c r="A63" s="29"/>
      <c r="B63" s="155"/>
      <c r="C63" s="28"/>
      <c r="D63" s="194"/>
      <c r="E63" s="194"/>
      <c r="F63" s="4" t="s">
        <v>4</v>
      </c>
      <c r="G63" s="71">
        <v>1307.0999999999999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71">
        <f>SUM(G63:L63)</f>
        <v>1307.0999999999999</v>
      </c>
      <c r="N63" s="176"/>
    </row>
    <row r="64" spans="1:14" ht="26.25" customHeight="1">
      <c r="A64" s="19"/>
      <c r="B64" s="156"/>
      <c r="C64" s="28"/>
      <c r="D64" s="195"/>
      <c r="E64" s="195"/>
      <c r="F64" s="4" t="s">
        <v>5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1">
        <v>0</v>
      </c>
      <c r="M64" s="30">
        <f>SUM(G64:L64)</f>
        <v>0</v>
      </c>
      <c r="N64" s="177"/>
    </row>
    <row r="65" spans="1:14" ht="18.75" customHeight="1">
      <c r="A65" s="184" t="s">
        <v>65</v>
      </c>
      <c r="B65" s="123" t="s">
        <v>109</v>
      </c>
      <c r="C65" s="187"/>
      <c r="D65" s="74">
        <v>43831</v>
      </c>
      <c r="E65" s="74">
        <v>46022</v>
      </c>
      <c r="F65" s="4" t="s">
        <v>1</v>
      </c>
      <c r="G65" s="62">
        <f t="shared" ref="G65:M65" si="15">G66+G67+G68+G69</f>
        <v>21499.29</v>
      </c>
      <c r="H65" s="62">
        <f t="shared" si="15"/>
        <v>0</v>
      </c>
      <c r="I65" s="63">
        <f t="shared" si="15"/>
        <v>0</v>
      </c>
      <c r="J65" s="63">
        <f t="shared" si="15"/>
        <v>0</v>
      </c>
      <c r="K65" s="63">
        <f t="shared" si="15"/>
        <v>0</v>
      </c>
      <c r="L65" s="63">
        <f t="shared" si="15"/>
        <v>1250.4000000000001</v>
      </c>
      <c r="M65" s="63">
        <f t="shared" si="15"/>
        <v>22749.690000000002</v>
      </c>
      <c r="N65" s="175"/>
    </row>
    <row r="66" spans="1:14" ht="18.75" customHeight="1">
      <c r="A66" s="185"/>
      <c r="B66" s="124"/>
      <c r="C66" s="188"/>
      <c r="D66" s="22"/>
      <c r="E66" s="22"/>
      <c r="F66" s="4" t="s">
        <v>2</v>
      </c>
      <c r="G66" s="61">
        <f t="shared" ref="G66:L69" si="16">SUM(G71+G76+G81+G86)</f>
        <v>8170</v>
      </c>
      <c r="H66" s="49">
        <f t="shared" si="16"/>
        <v>0</v>
      </c>
      <c r="I66" s="49">
        <f t="shared" si="16"/>
        <v>0</v>
      </c>
      <c r="J66" s="49">
        <f t="shared" si="16"/>
        <v>0</v>
      </c>
      <c r="K66" s="49">
        <f t="shared" si="16"/>
        <v>0</v>
      </c>
      <c r="L66" s="49">
        <f t="shared" si="16"/>
        <v>0</v>
      </c>
      <c r="M66" s="65">
        <f>SUM(G66:L66)</f>
        <v>8170</v>
      </c>
      <c r="N66" s="176"/>
    </row>
    <row r="67" spans="1:14" ht="18.75" customHeight="1">
      <c r="A67" s="185"/>
      <c r="B67" s="124"/>
      <c r="C67" s="188"/>
      <c r="D67" s="22"/>
      <c r="E67" s="22"/>
      <c r="F67" s="4" t="s">
        <v>3</v>
      </c>
      <c r="G67" s="61">
        <f t="shared" si="16"/>
        <v>10672.19</v>
      </c>
      <c r="H67" s="49">
        <f t="shared" si="16"/>
        <v>0</v>
      </c>
      <c r="I67" s="49">
        <f t="shared" si="16"/>
        <v>0</v>
      </c>
      <c r="J67" s="49">
        <f t="shared" si="16"/>
        <v>0</v>
      </c>
      <c r="K67" s="49">
        <f t="shared" si="16"/>
        <v>0</v>
      </c>
      <c r="L67" s="49">
        <f t="shared" si="16"/>
        <v>0</v>
      </c>
      <c r="M67" s="65">
        <f>SUM(G67:L67)</f>
        <v>10672.19</v>
      </c>
      <c r="N67" s="176"/>
    </row>
    <row r="68" spans="1:14" ht="18.75" customHeight="1">
      <c r="A68" s="185"/>
      <c r="B68" s="124"/>
      <c r="C68" s="188"/>
      <c r="D68" s="22"/>
      <c r="E68" s="22"/>
      <c r="F68" s="4" t="s">
        <v>4</v>
      </c>
      <c r="G68" s="61">
        <f t="shared" si="16"/>
        <v>1995.32</v>
      </c>
      <c r="H68" s="49">
        <f t="shared" si="16"/>
        <v>0</v>
      </c>
      <c r="I68" s="49">
        <f t="shared" si="16"/>
        <v>0</v>
      </c>
      <c r="J68" s="49">
        <f t="shared" si="16"/>
        <v>0</v>
      </c>
      <c r="K68" s="49">
        <f t="shared" si="16"/>
        <v>0</v>
      </c>
      <c r="L68" s="61">
        <f t="shared" si="16"/>
        <v>1250.4000000000001</v>
      </c>
      <c r="M68" s="65">
        <f>SUM(G68:L68)</f>
        <v>3245.7200000000003</v>
      </c>
      <c r="N68" s="176"/>
    </row>
    <row r="69" spans="1:14" ht="18.75" customHeight="1">
      <c r="A69" s="186"/>
      <c r="B69" s="125"/>
      <c r="C69" s="189"/>
      <c r="D69" s="23"/>
      <c r="E69" s="23"/>
      <c r="F69" s="4" t="s">
        <v>5</v>
      </c>
      <c r="G69" s="61">
        <f t="shared" si="16"/>
        <v>661.78</v>
      </c>
      <c r="H69" s="49">
        <f t="shared" si="16"/>
        <v>0</v>
      </c>
      <c r="I69" s="49">
        <f t="shared" si="16"/>
        <v>0</v>
      </c>
      <c r="J69" s="49">
        <f t="shared" si="16"/>
        <v>0</v>
      </c>
      <c r="K69" s="49">
        <f t="shared" si="16"/>
        <v>0</v>
      </c>
      <c r="L69" s="49">
        <f t="shared" si="16"/>
        <v>0</v>
      </c>
      <c r="M69" s="65">
        <f>SUM(G69:L69)</f>
        <v>661.78</v>
      </c>
      <c r="N69" s="177"/>
    </row>
    <row r="70" spans="1:14" ht="15" customHeight="1">
      <c r="A70" s="184" t="s">
        <v>110</v>
      </c>
      <c r="B70" s="154" t="s">
        <v>80</v>
      </c>
      <c r="C70" s="105" t="s">
        <v>74</v>
      </c>
      <c r="D70" s="193">
        <v>45658</v>
      </c>
      <c r="E70" s="193">
        <v>46022</v>
      </c>
      <c r="F70" s="2" t="s">
        <v>1</v>
      </c>
      <c r="G70" s="31">
        <f t="shared" ref="G70:M70" si="17">SUM(G71:G74)</f>
        <v>0</v>
      </c>
      <c r="H70" s="31">
        <f t="shared" si="17"/>
        <v>0</v>
      </c>
      <c r="I70" s="31">
        <f t="shared" si="17"/>
        <v>0</v>
      </c>
      <c r="J70" s="31">
        <f t="shared" si="17"/>
        <v>0</v>
      </c>
      <c r="K70" s="31">
        <f t="shared" si="17"/>
        <v>0</v>
      </c>
      <c r="L70" s="71">
        <f t="shared" si="17"/>
        <v>300</v>
      </c>
      <c r="M70" s="71">
        <f t="shared" si="17"/>
        <v>300</v>
      </c>
      <c r="N70" s="175" t="s">
        <v>88</v>
      </c>
    </row>
    <row r="71" spans="1:14" ht="15" customHeight="1">
      <c r="A71" s="185"/>
      <c r="B71" s="155"/>
      <c r="C71" s="106"/>
      <c r="D71" s="194"/>
      <c r="E71" s="194"/>
      <c r="F71" s="4" t="s">
        <v>2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f>SUM(G71:L71)</f>
        <v>0</v>
      </c>
      <c r="N71" s="176"/>
    </row>
    <row r="72" spans="1:14" ht="15" customHeight="1">
      <c r="A72" s="185"/>
      <c r="B72" s="155"/>
      <c r="C72" s="106"/>
      <c r="D72" s="194"/>
      <c r="E72" s="194"/>
      <c r="F72" s="4" t="s">
        <v>3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f>SUM(G72:L72)</f>
        <v>0</v>
      </c>
      <c r="N72" s="176"/>
    </row>
    <row r="73" spans="1:14" ht="15" customHeight="1">
      <c r="A73" s="185"/>
      <c r="B73" s="155"/>
      <c r="C73" s="106"/>
      <c r="D73" s="194"/>
      <c r="E73" s="194"/>
      <c r="F73" s="4" t="s">
        <v>4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71">
        <v>300</v>
      </c>
      <c r="M73" s="71">
        <f>SUM(G73:L73)</f>
        <v>300</v>
      </c>
      <c r="N73" s="176"/>
    </row>
    <row r="74" spans="1:14" ht="21.95" customHeight="1">
      <c r="A74" s="186"/>
      <c r="B74" s="156"/>
      <c r="C74" s="107"/>
      <c r="D74" s="195"/>
      <c r="E74" s="195"/>
      <c r="F74" s="4" t="s">
        <v>5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f>SUM(G74:L74)</f>
        <v>0</v>
      </c>
      <c r="N74" s="177"/>
    </row>
    <row r="75" spans="1:14" ht="15" customHeight="1">
      <c r="A75" s="29" t="s">
        <v>111</v>
      </c>
      <c r="B75" s="154" t="s">
        <v>83</v>
      </c>
      <c r="C75" s="105" t="s">
        <v>74</v>
      </c>
      <c r="D75" s="193">
        <v>45658</v>
      </c>
      <c r="E75" s="193">
        <v>46022</v>
      </c>
      <c r="F75" s="2" t="s">
        <v>1</v>
      </c>
      <c r="G75" s="31">
        <f>SUM(G76:G79)</f>
        <v>0</v>
      </c>
      <c r="H75" s="31">
        <f t="shared" ref="H75:M75" si="18">SUM(H76:H79)</f>
        <v>0</v>
      </c>
      <c r="I75" s="31">
        <f t="shared" si="18"/>
        <v>0</v>
      </c>
      <c r="J75" s="31">
        <f t="shared" si="18"/>
        <v>0</v>
      </c>
      <c r="K75" s="31">
        <f t="shared" si="18"/>
        <v>0</v>
      </c>
      <c r="L75" s="71">
        <f t="shared" si="18"/>
        <v>950.4</v>
      </c>
      <c r="M75" s="71">
        <f t="shared" si="18"/>
        <v>950.4</v>
      </c>
      <c r="N75" s="175" t="s">
        <v>88</v>
      </c>
    </row>
    <row r="76" spans="1:14" ht="15" customHeight="1">
      <c r="A76" s="29"/>
      <c r="B76" s="155"/>
      <c r="C76" s="106"/>
      <c r="D76" s="194"/>
      <c r="E76" s="194"/>
      <c r="F76" s="4" t="s">
        <v>2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f>SUM(G76:L76)</f>
        <v>0</v>
      </c>
      <c r="N76" s="176"/>
    </row>
    <row r="77" spans="1:14" ht="15" customHeight="1">
      <c r="A77" s="29"/>
      <c r="B77" s="155"/>
      <c r="C77" s="106"/>
      <c r="D77" s="194"/>
      <c r="E77" s="194"/>
      <c r="F77" s="4" t="s">
        <v>3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f>SUM(G77:L77)</f>
        <v>0</v>
      </c>
      <c r="N77" s="176"/>
    </row>
    <row r="78" spans="1:14" ht="15" customHeight="1">
      <c r="A78" s="29"/>
      <c r="B78" s="155"/>
      <c r="C78" s="106"/>
      <c r="D78" s="194"/>
      <c r="E78" s="194"/>
      <c r="F78" s="4" t="s">
        <v>4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71">
        <v>950.4</v>
      </c>
      <c r="M78" s="71">
        <f>SUM(G78:L78)</f>
        <v>950.4</v>
      </c>
      <c r="N78" s="176"/>
    </row>
    <row r="79" spans="1:14" ht="21.95" customHeight="1">
      <c r="A79" s="29"/>
      <c r="B79" s="156"/>
      <c r="C79" s="107"/>
      <c r="D79" s="195"/>
      <c r="E79" s="195"/>
      <c r="F79" s="4" t="s">
        <v>5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f>SUM(G79:L79)</f>
        <v>0</v>
      </c>
      <c r="N79" s="177"/>
    </row>
    <row r="80" spans="1:14" ht="15" customHeight="1">
      <c r="A80" s="14" t="s">
        <v>112</v>
      </c>
      <c r="B80" s="198" t="s">
        <v>82</v>
      </c>
      <c r="C80" s="105" t="s">
        <v>74</v>
      </c>
      <c r="D80" s="193">
        <v>43831</v>
      </c>
      <c r="E80" s="193">
        <v>44196</v>
      </c>
      <c r="F80" s="2" t="s">
        <v>1</v>
      </c>
      <c r="G80" s="70">
        <f t="shared" ref="G80:M80" si="19">SUM(G81:G84)</f>
        <v>8262.5</v>
      </c>
      <c r="H80" s="31">
        <f t="shared" si="19"/>
        <v>0</v>
      </c>
      <c r="I80" s="31">
        <f t="shared" si="19"/>
        <v>0</v>
      </c>
      <c r="J80" s="31">
        <f t="shared" si="19"/>
        <v>0</v>
      </c>
      <c r="K80" s="31">
        <f t="shared" si="19"/>
        <v>0</v>
      </c>
      <c r="L80" s="31">
        <f t="shared" si="19"/>
        <v>0</v>
      </c>
      <c r="M80" s="71">
        <f t="shared" si="19"/>
        <v>8262.5</v>
      </c>
      <c r="N80" s="175" t="s">
        <v>86</v>
      </c>
    </row>
    <row r="81" spans="1:15" ht="15" customHeight="1">
      <c r="A81" s="29"/>
      <c r="B81" s="199"/>
      <c r="C81" s="106"/>
      <c r="D81" s="194"/>
      <c r="E81" s="194"/>
      <c r="F81" s="4" t="s">
        <v>2</v>
      </c>
      <c r="G81" s="70">
        <v>8170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71">
        <f>SUM(G81:L81)</f>
        <v>8170</v>
      </c>
      <c r="N81" s="176"/>
    </row>
    <row r="82" spans="1:15" ht="15" customHeight="1">
      <c r="A82" s="29"/>
      <c r="B82" s="199"/>
      <c r="C82" s="106"/>
      <c r="D82" s="194"/>
      <c r="E82" s="194"/>
      <c r="F82" s="4" t="s">
        <v>3</v>
      </c>
      <c r="G82" s="70">
        <v>82.5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71">
        <f>SUM(G82:L82)</f>
        <v>82.5</v>
      </c>
      <c r="N82" s="176"/>
    </row>
    <row r="83" spans="1:15" ht="15" customHeight="1">
      <c r="A83" s="29"/>
      <c r="B83" s="199"/>
      <c r="C83" s="106"/>
      <c r="D83" s="194"/>
      <c r="E83" s="194"/>
      <c r="F83" s="4" t="s">
        <v>4</v>
      </c>
      <c r="G83" s="70">
        <v>10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71">
        <f>SUM(G83:L83)</f>
        <v>10</v>
      </c>
      <c r="N83" s="176"/>
    </row>
    <row r="84" spans="1:15" ht="21.95" customHeight="1">
      <c r="A84" s="19"/>
      <c r="B84" s="200"/>
      <c r="C84" s="107"/>
      <c r="D84" s="195"/>
      <c r="E84" s="195"/>
      <c r="F84" s="4" t="s">
        <v>5</v>
      </c>
      <c r="G84" s="32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f>SUM(G84:L84)</f>
        <v>0</v>
      </c>
      <c r="N84" s="177"/>
    </row>
    <row r="85" spans="1:15" ht="15" customHeight="1">
      <c r="A85" s="184" t="s">
        <v>113</v>
      </c>
      <c r="B85" s="213" t="s">
        <v>84</v>
      </c>
      <c r="C85" s="216" t="s">
        <v>75</v>
      </c>
      <c r="D85" s="193">
        <v>43831</v>
      </c>
      <c r="E85" s="193">
        <v>44196</v>
      </c>
      <c r="F85" s="26" t="s">
        <v>1</v>
      </c>
      <c r="G85" s="33">
        <f>SUM(G86:G89)</f>
        <v>13236.79</v>
      </c>
      <c r="H85" s="34">
        <f t="shared" ref="H85:M85" si="20">SUM(H86:H89)</f>
        <v>0</v>
      </c>
      <c r="I85" s="34">
        <f t="shared" si="20"/>
        <v>0</v>
      </c>
      <c r="J85" s="34">
        <f t="shared" si="20"/>
        <v>0</v>
      </c>
      <c r="K85" s="34">
        <f t="shared" si="20"/>
        <v>0</v>
      </c>
      <c r="L85" s="34">
        <f t="shared" si="20"/>
        <v>0</v>
      </c>
      <c r="M85" s="33">
        <f t="shared" si="20"/>
        <v>13236.79</v>
      </c>
      <c r="N85" s="175" t="s">
        <v>89</v>
      </c>
    </row>
    <row r="86" spans="1:15" ht="15" customHeight="1">
      <c r="A86" s="185"/>
      <c r="B86" s="214"/>
      <c r="C86" s="217"/>
      <c r="D86" s="194"/>
      <c r="E86" s="194"/>
      <c r="F86" s="27" t="s">
        <v>2</v>
      </c>
      <c r="G86" s="35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f>SUM(G86:L86)</f>
        <v>0</v>
      </c>
      <c r="N86" s="176"/>
    </row>
    <row r="87" spans="1:15" ht="15" customHeight="1">
      <c r="A87" s="185"/>
      <c r="B87" s="214"/>
      <c r="C87" s="217"/>
      <c r="D87" s="194"/>
      <c r="E87" s="194"/>
      <c r="F87" s="27" t="s">
        <v>3</v>
      </c>
      <c r="G87" s="33">
        <v>10589.69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6">
        <f>SUM(G87:L87)</f>
        <v>10589.69</v>
      </c>
      <c r="N87" s="176"/>
    </row>
    <row r="88" spans="1:15" ht="15" customHeight="1">
      <c r="A88" s="185"/>
      <c r="B88" s="214"/>
      <c r="C88" s="217"/>
      <c r="D88" s="194"/>
      <c r="E88" s="194"/>
      <c r="F88" s="27" t="s">
        <v>4</v>
      </c>
      <c r="G88" s="33">
        <v>1985.32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6">
        <f>SUM(G88:L88)</f>
        <v>1985.32</v>
      </c>
      <c r="N88" s="176"/>
    </row>
    <row r="89" spans="1:15" ht="23.1" customHeight="1">
      <c r="A89" s="186"/>
      <c r="B89" s="215"/>
      <c r="C89" s="218"/>
      <c r="D89" s="195"/>
      <c r="E89" s="195"/>
      <c r="F89" s="27" t="s">
        <v>5</v>
      </c>
      <c r="G89" s="33">
        <v>661.78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6">
        <f>SUM(G89:L89)</f>
        <v>661.78</v>
      </c>
      <c r="N89" s="177"/>
    </row>
    <row r="90" spans="1:15" ht="12.95" customHeight="1">
      <c r="A90" s="184" t="s">
        <v>7</v>
      </c>
      <c r="B90" s="178" t="s">
        <v>71</v>
      </c>
      <c r="C90" s="201" t="s">
        <v>60</v>
      </c>
      <c r="D90" s="74"/>
      <c r="E90" s="74"/>
      <c r="F90" s="3" t="s">
        <v>1</v>
      </c>
      <c r="G90" s="43">
        <f>G91+G92+G93+G94</f>
        <v>22227.599999999999</v>
      </c>
      <c r="H90" s="43">
        <f t="shared" ref="H90:M90" si="21">H91+H92+H93+H94</f>
        <v>22916.800000000003</v>
      </c>
      <c r="I90" s="43">
        <f t="shared" si="21"/>
        <v>23629.5</v>
      </c>
      <c r="J90" s="43">
        <f t="shared" si="21"/>
        <v>24372.7</v>
      </c>
      <c r="K90" s="43">
        <f t="shared" si="21"/>
        <v>25146.5</v>
      </c>
      <c r="L90" s="43">
        <f t="shared" si="21"/>
        <v>25948.2</v>
      </c>
      <c r="M90" s="43">
        <f t="shared" si="21"/>
        <v>144241.29999999999</v>
      </c>
      <c r="N90" s="175"/>
      <c r="O90" s="11"/>
    </row>
    <row r="91" spans="1:15" ht="14.1" customHeight="1">
      <c r="A91" s="185"/>
      <c r="B91" s="179"/>
      <c r="C91" s="202"/>
      <c r="D91" s="21"/>
      <c r="E91" s="21"/>
      <c r="F91" s="4" t="s">
        <v>2</v>
      </c>
      <c r="G91" s="46">
        <f t="shared" ref="G91:M91" si="22">G101+G116+G121+G106+G131+G141</f>
        <v>0</v>
      </c>
      <c r="H91" s="46">
        <f t="shared" si="22"/>
        <v>0</v>
      </c>
      <c r="I91" s="46">
        <f t="shared" si="22"/>
        <v>0</v>
      </c>
      <c r="J91" s="46">
        <f t="shared" si="22"/>
        <v>0</v>
      </c>
      <c r="K91" s="46">
        <f t="shared" si="22"/>
        <v>0</v>
      </c>
      <c r="L91" s="46">
        <f t="shared" si="22"/>
        <v>0</v>
      </c>
      <c r="M91" s="46">
        <f t="shared" si="22"/>
        <v>0</v>
      </c>
      <c r="N91" s="176"/>
    </row>
    <row r="92" spans="1:15" ht="14.1" customHeight="1">
      <c r="A92" s="185"/>
      <c r="B92" s="179"/>
      <c r="C92" s="202"/>
      <c r="D92" s="21"/>
      <c r="E92" s="21"/>
      <c r="F92" s="4" t="s">
        <v>3</v>
      </c>
      <c r="G92" s="64">
        <f t="shared" ref="G92:L92" si="23">G97+G112+G127+G137</f>
        <v>307</v>
      </c>
      <c r="H92" s="64">
        <f t="shared" si="23"/>
        <v>307</v>
      </c>
      <c r="I92" s="64">
        <f t="shared" si="23"/>
        <v>307</v>
      </c>
      <c r="J92" s="64">
        <f t="shared" si="23"/>
        <v>307</v>
      </c>
      <c r="K92" s="64">
        <f t="shared" si="23"/>
        <v>307</v>
      </c>
      <c r="L92" s="64">
        <f t="shared" si="23"/>
        <v>307</v>
      </c>
      <c r="M92" s="64">
        <f>M102+M117+M107+M132+M142</f>
        <v>1842</v>
      </c>
      <c r="N92" s="176"/>
    </row>
    <row r="93" spans="1:15" ht="14.1" customHeight="1">
      <c r="A93" s="185"/>
      <c r="B93" s="179"/>
      <c r="C93" s="202"/>
      <c r="D93" s="21"/>
      <c r="E93" s="21"/>
      <c r="F93" s="4" t="s">
        <v>4</v>
      </c>
      <c r="G93" s="64">
        <f t="shared" ref="G93:M94" si="24">G103+G118+G123+G108+G133+G143</f>
        <v>21920.6</v>
      </c>
      <c r="H93" s="64">
        <f t="shared" si="24"/>
        <v>22609.800000000003</v>
      </c>
      <c r="I93" s="64">
        <f t="shared" si="24"/>
        <v>23322.5</v>
      </c>
      <c r="J93" s="64">
        <f t="shared" si="24"/>
        <v>24065.7</v>
      </c>
      <c r="K93" s="64">
        <f t="shared" si="24"/>
        <v>24839.5</v>
      </c>
      <c r="L93" s="64">
        <f t="shared" si="24"/>
        <v>25641.200000000001</v>
      </c>
      <c r="M93" s="64">
        <f t="shared" si="24"/>
        <v>142399.29999999999</v>
      </c>
      <c r="N93" s="176"/>
    </row>
    <row r="94" spans="1:15" ht="22.5" customHeight="1">
      <c r="A94" s="186"/>
      <c r="B94" s="180"/>
      <c r="C94" s="203"/>
      <c r="D94" s="20"/>
      <c r="E94" s="20"/>
      <c r="F94" s="4" t="s">
        <v>5</v>
      </c>
      <c r="G94" s="46">
        <f t="shared" si="24"/>
        <v>0</v>
      </c>
      <c r="H94" s="46">
        <f t="shared" si="24"/>
        <v>0</v>
      </c>
      <c r="I94" s="46">
        <f t="shared" si="24"/>
        <v>0</v>
      </c>
      <c r="J94" s="46">
        <f t="shared" si="24"/>
        <v>0</v>
      </c>
      <c r="K94" s="46">
        <f t="shared" si="24"/>
        <v>0</v>
      </c>
      <c r="L94" s="46">
        <f t="shared" si="24"/>
        <v>0</v>
      </c>
      <c r="M94" s="46">
        <f t="shared" si="24"/>
        <v>0</v>
      </c>
      <c r="N94" s="177"/>
    </row>
    <row r="95" spans="1:15" ht="21.95" customHeight="1">
      <c r="A95" s="204" t="s">
        <v>8</v>
      </c>
      <c r="B95" s="207" t="s">
        <v>116</v>
      </c>
      <c r="C95" s="187"/>
      <c r="D95" s="74">
        <v>43831</v>
      </c>
      <c r="E95" s="74">
        <v>46022</v>
      </c>
      <c r="F95" s="3" t="s">
        <v>1</v>
      </c>
      <c r="G95" s="62">
        <f t="shared" ref="G95:M95" si="25">G96+G97+G98+G99</f>
        <v>8137</v>
      </c>
      <c r="H95" s="62">
        <f t="shared" si="25"/>
        <v>8543</v>
      </c>
      <c r="I95" s="63">
        <f t="shared" si="25"/>
        <v>8966</v>
      </c>
      <c r="J95" s="63">
        <f t="shared" si="25"/>
        <v>9414</v>
      </c>
      <c r="K95" s="63">
        <f t="shared" si="25"/>
        <v>9885</v>
      </c>
      <c r="L95" s="63">
        <f t="shared" si="25"/>
        <v>10379</v>
      </c>
      <c r="M95" s="63">
        <f t="shared" si="25"/>
        <v>55324</v>
      </c>
      <c r="N95" s="210"/>
    </row>
    <row r="96" spans="1:15" ht="21.95" customHeight="1">
      <c r="A96" s="205"/>
      <c r="B96" s="208"/>
      <c r="C96" s="188"/>
      <c r="D96" s="22"/>
      <c r="E96" s="22"/>
      <c r="F96" s="4" t="s">
        <v>2</v>
      </c>
      <c r="G96" s="49">
        <v>0</v>
      </c>
      <c r="H96" s="49">
        <v>0</v>
      </c>
      <c r="I96" s="50">
        <v>0</v>
      </c>
      <c r="J96" s="50">
        <v>0</v>
      </c>
      <c r="K96" s="50">
        <v>0</v>
      </c>
      <c r="L96" s="50">
        <v>0</v>
      </c>
      <c r="M96" s="50">
        <f>SUM(G96:L96)</f>
        <v>0</v>
      </c>
      <c r="N96" s="211"/>
    </row>
    <row r="97" spans="1:14" ht="21.95" customHeight="1">
      <c r="A97" s="205"/>
      <c r="B97" s="208"/>
      <c r="C97" s="188"/>
      <c r="D97" s="22"/>
      <c r="E97" s="22"/>
      <c r="F97" s="4" t="s">
        <v>3</v>
      </c>
      <c r="G97" s="49">
        <v>0</v>
      </c>
      <c r="H97" s="49">
        <v>0</v>
      </c>
      <c r="I97" s="50">
        <v>0</v>
      </c>
      <c r="J97" s="50">
        <v>0</v>
      </c>
      <c r="K97" s="50">
        <v>0</v>
      </c>
      <c r="L97" s="50">
        <v>0</v>
      </c>
      <c r="M97" s="50">
        <f>SUM(G97:L97)</f>
        <v>0</v>
      </c>
      <c r="N97" s="211"/>
    </row>
    <row r="98" spans="1:14" ht="21.95" customHeight="1">
      <c r="A98" s="205"/>
      <c r="B98" s="208"/>
      <c r="C98" s="188"/>
      <c r="D98" s="22"/>
      <c r="E98" s="22"/>
      <c r="F98" s="4" t="s">
        <v>4</v>
      </c>
      <c r="G98" s="61">
        <f t="shared" ref="G98:L98" si="26">SUM(G103+G108)</f>
        <v>8137</v>
      </c>
      <c r="H98" s="61">
        <f t="shared" si="26"/>
        <v>8543</v>
      </c>
      <c r="I98" s="61">
        <f t="shared" si="26"/>
        <v>8966</v>
      </c>
      <c r="J98" s="61">
        <f t="shared" si="26"/>
        <v>9414</v>
      </c>
      <c r="K98" s="61">
        <f t="shared" si="26"/>
        <v>9885</v>
      </c>
      <c r="L98" s="61">
        <f t="shared" si="26"/>
        <v>10379</v>
      </c>
      <c r="M98" s="65">
        <f>SUM(G98:L98)</f>
        <v>55324</v>
      </c>
      <c r="N98" s="211"/>
    </row>
    <row r="99" spans="1:14" ht="30.75" customHeight="1">
      <c r="A99" s="206"/>
      <c r="B99" s="209"/>
      <c r="C99" s="189"/>
      <c r="D99" s="23"/>
      <c r="E99" s="23"/>
      <c r="F99" s="4" t="s">
        <v>5</v>
      </c>
      <c r="G99" s="49">
        <v>0</v>
      </c>
      <c r="H99" s="49">
        <v>0</v>
      </c>
      <c r="I99" s="50">
        <v>0</v>
      </c>
      <c r="J99" s="50">
        <v>0</v>
      </c>
      <c r="K99" s="50">
        <v>0</v>
      </c>
      <c r="L99" s="50">
        <v>0</v>
      </c>
      <c r="M99" s="50">
        <f>SUM(G99:L99)</f>
        <v>0</v>
      </c>
      <c r="N99" s="212"/>
    </row>
    <row r="100" spans="1:14" ht="14.1" customHeight="1">
      <c r="A100" s="204" t="s">
        <v>114</v>
      </c>
      <c r="B100" s="225" t="s">
        <v>9</v>
      </c>
      <c r="C100" s="187" t="s">
        <v>41</v>
      </c>
      <c r="D100" s="74">
        <v>43831</v>
      </c>
      <c r="E100" s="74">
        <v>46022</v>
      </c>
      <c r="F100" s="3" t="s">
        <v>1</v>
      </c>
      <c r="G100" s="55">
        <f t="shared" ref="G100:M100" si="27">G101+G102+G103+G104</f>
        <v>4324</v>
      </c>
      <c r="H100" s="55">
        <f t="shared" si="27"/>
        <v>4540</v>
      </c>
      <c r="I100" s="64">
        <f t="shared" si="27"/>
        <v>4767</v>
      </c>
      <c r="J100" s="64">
        <f t="shared" si="27"/>
        <v>5005</v>
      </c>
      <c r="K100" s="64">
        <f t="shared" si="27"/>
        <v>5255</v>
      </c>
      <c r="L100" s="64">
        <f t="shared" si="27"/>
        <v>5518</v>
      </c>
      <c r="M100" s="64">
        <f t="shared" si="27"/>
        <v>29409</v>
      </c>
      <c r="N100" s="210" t="s">
        <v>10</v>
      </c>
    </row>
    <row r="101" spans="1:14" ht="14.1" customHeight="1">
      <c r="A101" s="205"/>
      <c r="B101" s="226"/>
      <c r="C101" s="188"/>
      <c r="D101" s="22"/>
      <c r="E101" s="22"/>
      <c r="F101" s="4" t="s">
        <v>2</v>
      </c>
      <c r="G101" s="49">
        <v>0</v>
      </c>
      <c r="H101" s="49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f>SUM(G101:L101)</f>
        <v>0</v>
      </c>
      <c r="N101" s="211"/>
    </row>
    <row r="102" spans="1:14" ht="14.1" customHeight="1">
      <c r="A102" s="205"/>
      <c r="B102" s="226"/>
      <c r="C102" s="188"/>
      <c r="D102" s="22"/>
      <c r="E102" s="22"/>
      <c r="F102" s="4" t="s">
        <v>3</v>
      </c>
      <c r="G102" s="49">
        <v>0</v>
      </c>
      <c r="H102" s="49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f>SUM(G102:L102)</f>
        <v>0</v>
      </c>
      <c r="N102" s="211"/>
    </row>
    <row r="103" spans="1:14" ht="14.1" customHeight="1">
      <c r="A103" s="205"/>
      <c r="B103" s="226"/>
      <c r="C103" s="188"/>
      <c r="D103" s="22"/>
      <c r="E103" s="22"/>
      <c r="F103" s="4" t="s">
        <v>4</v>
      </c>
      <c r="G103" s="61">
        <v>4324</v>
      </c>
      <c r="H103" s="61">
        <v>4540</v>
      </c>
      <c r="I103" s="65">
        <v>4767</v>
      </c>
      <c r="J103" s="65">
        <v>5005</v>
      </c>
      <c r="K103" s="65">
        <v>5255</v>
      </c>
      <c r="L103" s="65">
        <v>5518</v>
      </c>
      <c r="M103" s="65">
        <f>SUM(G103:L103)</f>
        <v>29409</v>
      </c>
      <c r="N103" s="211"/>
    </row>
    <row r="104" spans="1:14" ht="25.5" customHeight="1">
      <c r="A104" s="206"/>
      <c r="B104" s="227"/>
      <c r="C104" s="189"/>
      <c r="D104" s="23"/>
      <c r="E104" s="23"/>
      <c r="F104" s="4" t="s">
        <v>5</v>
      </c>
      <c r="G104" s="49">
        <v>0</v>
      </c>
      <c r="H104" s="49">
        <v>0</v>
      </c>
      <c r="I104" s="50">
        <v>0</v>
      </c>
      <c r="J104" s="50">
        <v>0</v>
      </c>
      <c r="K104" s="50">
        <v>0</v>
      </c>
      <c r="L104" s="50">
        <v>0</v>
      </c>
      <c r="M104" s="50">
        <f>SUM(G104:L104)</f>
        <v>0</v>
      </c>
      <c r="N104" s="212"/>
    </row>
    <row r="105" spans="1:14" ht="15" customHeight="1">
      <c r="A105" s="204" t="s">
        <v>115</v>
      </c>
      <c r="B105" s="222" t="s">
        <v>16</v>
      </c>
      <c r="C105" s="187" t="s">
        <v>41</v>
      </c>
      <c r="D105" s="74">
        <v>43831</v>
      </c>
      <c r="E105" s="74">
        <v>46022</v>
      </c>
      <c r="F105" s="4" t="s">
        <v>1</v>
      </c>
      <c r="G105" s="55">
        <f t="shared" ref="G105:M105" si="28">G106+G107+G108+G109</f>
        <v>3813</v>
      </c>
      <c r="H105" s="55">
        <f t="shared" si="28"/>
        <v>4003</v>
      </c>
      <c r="I105" s="64">
        <f t="shared" si="28"/>
        <v>4199</v>
      </c>
      <c r="J105" s="64">
        <f t="shared" si="28"/>
        <v>4409</v>
      </c>
      <c r="K105" s="64">
        <f t="shared" si="28"/>
        <v>4630</v>
      </c>
      <c r="L105" s="64">
        <f t="shared" si="28"/>
        <v>4861</v>
      </c>
      <c r="M105" s="64">
        <f t="shared" si="28"/>
        <v>25915</v>
      </c>
      <c r="N105" s="175" t="s">
        <v>17</v>
      </c>
    </row>
    <row r="106" spans="1:14" ht="15" customHeight="1">
      <c r="A106" s="205"/>
      <c r="B106" s="223"/>
      <c r="C106" s="188"/>
      <c r="D106" s="22"/>
      <c r="E106" s="22"/>
      <c r="F106" s="4" t="s">
        <v>2</v>
      </c>
      <c r="G106" s="41">
        <v>0</v>
      </c>
      <c r="H106" s="41">
        <v>0</v>
      </c>
      <c r="I106" s="46">
        <v>0</v>
      </c>
      <c r="J106" s="46">
        <v>0</v>
      </c>
      <c r="K106" s="46">
        <v>0</v>
      </c>
      <c r="L106" s="46">
        <v>0</v>
      </c>
      <c r="M106" s="50">
        <f>SUM(G106:L106)</f>
        <v>0</v>
      </c>
      <c r="N106" s="176"/>
    </row>
    <row r="107" spans="1:14" ht="15" customHeight="1">
      <c r="A107" s="205"/>
      <c r="B107" s="223"/>
      <c r="C107" s="188"/>
      <c r="D107" s="22"/>
      <c r="E107" s="22"/>
      <c r="F107" s="4" t="s">
        <v>3</v>
      </c>
      <c r="G107" s="41">
        <v>0</v>
      </c>
      <c r="H107" s="41">
        <v>0</v>
      </c>
      <c r="I107" s="46">
        <v>0</v>
      </c>
      <c r="J107" s="46">
        <v>0</v>
      </c>
      <c r="K107" s="46">
        <v>0</v>
      </c>
      <c r="L107" s="46">
        <v>0</v>
      </c>
      <c r="M107" s="50">
        <f>SUM(G107:L107)</f>
        <v>0</v>
      </c>
      <c r="N107" s="176"/>
    </row>
    <row r="108" spans="1:14" ht="15" customHeight="1">
      <c r="A108" s="205"/>
      <c r="B108" s="223"/>
      <c r="C108" s="188"/>
      <c r="D108" s="22"/>
      <c r="E108" s="22"/>
      <c r="F108" s="4" t="s">
        <v>4</v>
      </c>
      <c r="G108" s="55">
        <v>3813</v>
      </c>
      <c r="H108" s="55">
        <v>4003</v>
      </c>
      <c r="I108" s="64">
        <v>4199</v>
      </c>
      <c r="J108" s="64">
        <v>4409</v>
      </c>
      <c r="K108" s="64">
        <v>4630</v>
      </c>
      <c r="L108" s="64">
        <v>4861</v>
      </c>
      <c r="M108" s="65">
        <f>SUM(G108:L108)</f>
        <v>25915</v>
      </c>
      <c r="N108" s="176"/>
    </row>
    <row r="109" spans="1:14" ht="25.5" customHeight="1">
      <c r="A109" s="206"/>
      <c r="B109" s="224"/>
      <c r="C109" s="189"/>
      <c r="D109" s="23"/>
      <c r="E109" s="23"/>
      <c r="F109" s="4" t="s">
        <v>5</v>
      </c>
      <c r="G109" s="41">
        <v>0</v>
      </c>
      <c r="H109" s="41">
        <v>0</v>
      </c>
      <c r="I109" s="46">
        <v>0</v>
      </c>
      <c r="J109" s="46">
        <v>0</v>
      </c>
      <c r="K109" s="46">
        <v>0</v>
      </c>
      <c r="L109" s="46">
        <v>0</v>
      </c>
      <c r="M109" s="50">
        <f>SUM(G109:L109)</f>
        <v>0</v>
      </c>
      <c r="N109" s="177"/>
    </row>
    <row r="110" spans="1:14" ht="18" customHeight="1">
      <c r="A110" s="59" t="s">
        <v>11</v>
      </c>
      <c r="B110" s="219" t="s">
        <v>129</v>
      </c>
      <c r="C110" s="187"/>
      <c r="D110" s="74">
        <v>43831</v>
      </c>
      <c r="E110" s="74">
        <v>46022</v>
      </c>
      <c r="F110" s="4" t="s">
        <v>1</v>
      </c>
      <c r="G110" s="62">
        <f t="shared" ref="G110:M110" si="29">G111+G112+G113+G114</f>
        <v>13515.599999999999</v>
      </c>
      <c r="H110" s="62">
        <f t="shared" si="29"/>
        <v>13785.800000000001</v>
      </c>
      <c r="I110" s="63">
        <f t="shared" si="29"/>
        <v>14061.5</v>
      </c>
      <c r="J110" s="63">
        <f t="shared" si="29"/>
        <v>14342.7</v>
      </c>
      <c r="K110" s="63">
        <f t="shared" si="29"/>
        <v>14629.5</v>
      </c>
      <c r="L110" s="63">
        <f t="shared" si="29"/>
        <v>14921.2</v>
      </c>
      <c r="M110" s="63">
        <f t="shared" si="29"/>
        <v>85256.3</v>
      </c>
      <c r="N110" s="175"/>
    </row>
    <row r="111" spans="1:14" ht="18" customHeight="1">
      <c r="A111" s="59"/>
      <c r="B111" s="220"/>
      <c r="C111" s="188"/>
      <c r="D111" s="22"/>
      <c r="E111" s="22"/>
      <c r="F111" s="4" t="s">
        <v>2</v>
      </c>
      <c r="G111" s="49">
        <v>0</v>
      </c>
      <c r="H111" s="49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f>SUM(G111:L111)</f>
        <v>0</v>
      </c>
      <c r="N111" s="176"/>
    </row>
    <row r="112" spans="1:14" ht="18" customHeight="1">
      <c r="A112" s="59"/>
      <c r="B112" s="220"/>
      <c r="C112" s="188"/>
      <c r="D112" s="22"/>
      <c r="E112" s="22"/>
      <c r="F112" s="4" t="s">
        <v>3</v>
      </c>
      <c r="G112" s="49">
        <v>0</v>
      </c>
      <c r="H112" s="49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f>SUM(G112:L112)</f>
        <v>0</v>
      </c>
      <c r="N112" s="176"/>
    </row>
    <row r="113" spans="1:14" ht="18" customHeight="1">
      <c r="A113" s="59"/>
      <c r="B113" s="220"/>
      <c r="C113" s="188"/>
      <c r="D113" s="22"/>
      <c r="E113" s="22"/>
      <c r="F113" s="4" t="s">
        <v>4</v>
      </c>
      <c r="G113" s="61">
        <f t="shared" ref="G113:L113" si="30">SUM(G118+G123)</f>
        <v>13515.599999999999</v>
      </c>
      <c r="H113" s="61">
        <f t="shared" si="30"/>
        <v>13785.800000000001</v>
      </c>
      <c r="I113" s="61">
        <f t="shared" si="30"/>
        <v>14061.5</v>
      </c>
      <c r="J113" s="61">
        <f t="shared" si="30"/>
        <v>14342.7</v>
      </c>
      <c r="K113" s="61">
        <f t="shared" si="30"/>
        <v>14629.5</v>
      </c>
      <c r="L113" s="61">
        <f t="shared" si="30"/>
        <v>14921.2</v>
      </c>
      <c r="M113" s="65">
        <f>SUM(G113:L113)</f>
        <v>85256.3</v>
      </c>
      <c r="N113" s="176"/>
    </row>
    <row r="114" spans="1:14" ht="25.5" customHeight="1">
      <c r="A114" s="59"/>
      <c r="B114" s="221"/>
      <c r="C114" s="189"/>
      <c r="D114" s="23"/>
      <c r="E114" s="23"/>
      <c r="F114" s="4" t="s">
        <v>5</v>
      </c>
      <c r="G114" s="49">
        <v>0</v>
      </c>
      <c r="H114" s="49">
        <v>0</v>
      </c>
      <c r="I114" s="50">
        <v>0</v>
      </c>
      <c r="J114" s="50">
        <v>0</v>
      </c>
      <c r="K114" s="50">
        <v>0</v>
      </c>
      <c r="L114" s="50">
        <v>0</v>
      </c>
      <c r="M114" s="50">
        <f>SUM(G114:L114)</f>
        <v>0</v>
      </c>
      <c r="N114" s="177"/>
    </row>
    <row r="115" spans="1:14" ht="14.1" customHeight="1">
      <c r="A115" s="184" t="s">
        <v>117</v>
      </c>
      <c r="B115" s="222" t="s">
        <v>12</v>
      </c>
      <c r="C115" s="187" t="s">
        <v>51</v>
      </c>
      <c r="D115" s="74">
        <v>43831</v>
      </c>
      <c r="E115" s="74">
        <v>46022</v>
      </c>
      <c r="F115" s="3" t="s">
        <v>1</v>
      </c>
      <c r="G115" s="69">
        <f t="shared" ref="G115:M115" si="31">G116+G117+G118+G119</f>
        <v>5046.7</v>
      </c>
      <c r="H115" s="69">
        <f t="shared" si="31"/>
        <v>5147.6000000000004</v>
      </c>
      <c r="I115" s="64">
        <f t="shared" si="31"/>
        <v>5250.6</v>
      </c>
      <c r="J115" s="64">
        <f t="shared" si="31"/>
        <v>5355.6</v>
      </c>
      <c r="K115" s="64">
        <f t="shared" si="31"/>
        <v>5462.7</v>
      </c>
      <c r="L115" s="64">
        <f t="shared" si="31"/>
        <v>5571</v>
      </c>
      <c r="M115" s="64">
        <f t="shared" si="31"/>
        <v>31834.2</v>
      </c>
      <c r="N115" s="175" t="s">
        <v>36</v>
      </c>
    </row>
    <row r="116" spans="1:14" ht="14.1" customHeight="1">
      <c r="A116" s="185"/>
      <c r="B116" s="223"/>
      <c r="C116" s="188"/>
      <c r="D116" s="22"/>
      <c r="E116" s="22"/>
      <c r="F116" s="4" t="s">
        <v>2</v>
      </c>
      <c r="G116" s="41">
        <v>0</v>
      </c>
      <c r="H116" s="41">
        <v>0</v>
      </c>
      <c r="I116" s="46">
        <v>0</v>
      </c>
      <c r="J116" s="46">
        <v>0</v>
      </c>
      <c r="K116" s="46">
        <v>0</v>
      </c>
      <c r="L116" s="46">
        <v>0</v>
      </c>
      <c r="M116" s="50">
        <f>SUM(G116:L116)</f>
        <v>0</v>
      </c>
      <c r="N116" s="176"/>
    </row>
    <row r="117" spans="1:14" ht="14.1" customHeight="1">
      <c r="A117" s="185"/>
      <c r="B117" s="223"/>
      <c r="C117" s="188"/>
      <c r="D117" s="22"/>
      <c r="E117" s="22"/>
      <c r="F117" s="4" t="s">
        <v>3</v>
      </c>
      <c r="G117" s="41">
        <v>0</v>
      </c>
      <c r="H117" s="41">
        <v>0</v>
      </c>
      <c r="I117" s="46">
        <v>0</v>
      </c>
      <c r="J117" s="46">
        <v>0</v>
      </c>
      <c r="K117" s="46">
        <v>0</v>
      </c>
      <c r="L117" s="46">
        <v>0</v>
      </c>
      <c r="M117" s="50">
        <f>SUM(G117:L117)</f>
        <v>0</v>
      </c>
      <c r="N117" s="176"/>
    </row>
    <row r="118" spans="1:14" ht="14.1" customHeight="1">
      <c r="A118" s="185"/>
      <c r="B118" s="223"/>
      <c r="C118" s="188"/>
      <c r="D118" s="22"/>
      <c r="E118" s="22"/>
      <c r="F118" s="4" t="s">
        <v>4</v>
      </c>
      <c r="G118" s="55">
        <v>5046.7</v>
      </c>
      <c r="H118" s="55">
        <v>5147.6000000000004</v>
      </c>
      <c r="I118" s="64">
        <v>5250.6</v>
      </c>
      <c r="J118" s="64">
        <v>5355.6</v>
      </c>
      <c r="K118" s="64">
        <v>5462.7</v>
      </c>
      <c r="L118" s="64">
        <v>5571</v>
      </c>
      <c r="M118" s="65">
        <f>SUM(G118:L118)</f>
        <v>31834.2</v>
      </c>
      <c r="N118" s="176"/>
    </row>
    <row r="119" spans="1:14" ht="25.5" customHeight="1">
      <c r="A119" s="186"/>
      <c r="B119" s="224"/>
      <c r="C119" s="189"/>
      <c r="D119" s="23"/>
      <c r="E119" s="23"/>
      <c r="F119" s="4" t="s">
        <v>5</v>
      </c>
      <c r="G119" s="41">
        <v>0</v>
      </c>
      <c r="H119" s="41">
        <v>0</v>
      </c>
      <c r="I119" s="46">
        <v>0</v>
      </c>
      <c r="J119" s="46">
        <v>0</v>
      </c>
      <c r="K119" s="46">
        <v>0</v>
      </c>
      <c r="L119" s="46">
        <v>0</v>
      </c>
      <c r="M119" s="50">
        <f>SUM(G119:L119)</f>
        <v>0</v>
      </c>
      <c r="N119" s="177"/>
    </row>
    <row r="120" spans="1:14" ht="14.1" customHeight="1">
      <c r="A120" s="184" t="s">
        <v>118</v>
      </c>
      <c r="B120" s="222" t="s">
        <v>14</v>
      </c>
      <c r="C120" s="187" t="s">
        <v>52</v>
      </c>
      <c r="D120" s="74">
        <v>43831</v>
      </c>
      <c r="E120" s="74">
        <v>46022</v>
      </c>
      <c r="F120" s="4" t="s">
        <v>1</v>
      </c>
      <c r="G120" s="61">
        <f t="shared" ref="G120:M120" si="32">G121+G122+G123+G124</f>
        <v>8468.9</v>
      </c>
      <c r="H120" s="61">
        <f t="shared" si="32"/>
        <v>8638.2000000000007</v>
      </c>
      <c r="I120" s="65">
        <f t="shared" si="32"/>
        <v>8810.9</v>
      </c>
      <c r="J120" s="65">
        <f t="shared" si="32"/>
        <v>8987.1</v>
      </c>
      <c r="K120" s="65">
        <f t="shared" si="32"/>
        <v>9166.7999999999993</v>
      </c>
      <c r="L120" s="65">
        <f t="shared" si="32"/>
        <v>9350.2000000000007</v>
      </c>
      <c r="M120" s="65">
        <f t="shared" si="32"/>
        <v>53422.099999999991</v>
      </c>
      <c r="N120" s="175" t="s">
        <v>36</v>
      </c>
    </row>
    <row r="121" spans="1:14" ht="14.1" customHeight="1">
      <c r="A121" s="185"/>
      <c r="B121" s="223"/>
      <c r="C121" s="188"/>
      <c r="D121" s="22"/>
      <c r="E121" s="22"/>
      <c r="F121" s="4" t="s">
        <v>2</v>
      </c>
      <c r="G121" s="41">
        <v>0</v>
      </c>
      <c r="H121" s="41">
        <v>0</v>
      </c>
      <c r="I121" s="46">
        <v>0</v>
      </c>
      <c r="J121" s="46">
        <v>0</v>
      </c>
      <c r="K121" s="46">
        <v>0</v>
      </c>
      <c r="L121" s="46">
        <v>0</v>
      </c>
      <c r="M121" s="50">
        <f>SUM(G121:L121)</f>
        <v>0</v>
      </c>
      <c r="N121" s="176"/>
    </row>
    <row r="122" spans="1:14" ht="14.1" customHeight="1">
      <c r="A122" s="185"/>
      <c r="B122" s="223"/>
      <c r="C122" s="188"/>
      <c r="D122" s="22"/>
      <c r="E122" s="22"/>
      <c r="F122" s="4" t="s">
        <v>3</v>
      </c>
      <c r="G122" s="41">
        <v>0</v>
      </c>
      <c r="H122" s="41">
        <v>0</v>
      </c>
      <c r="I122" s="46">
        <v>0</v>
      </c>
      <c r="J122" s="46">
        <v>0</v>
      </c>
      <c r="K122" s="46">
        <v>0</v>
      </c>
      <c r="L122" s="46">
        <v>0</v>
      </c>
      <c r="M122" s="50">
        <f>SUM(G122:L122)</f>
        <v>0</v>
      </c>
      <c r="N122" s="176"/>
    </row>
    <row r="123" spans="1:14" ht="14.1" customHeight="1">
      <c r="A123" s="185"/>
      <c r="B123" s="223"/>
      <c r="C123" s="188"/>
      <c r="D123" s="22"/>
      <c r="E123" s="22"/>
      <c r="F123" s="4" t="s">
        <v>4</v>
      </c>
      <c r="G123" s="55">
        <v>8468.9</v>
      </c>
      <c r="H123" s="55">
        <v>8638.2000000000007</v>
      </c>
      <c r="I123" s="64">
        <v>8810.9</v>
      </c>
      <c r="J123" s="64">
        <v>8987.1</v>
      </c>
      <c r="K123" s="64">
        <v>9166.7999999999993</v>
      </c>
      <c r="L123" s="64">
        <v>9350.2000000000007</v>
      </c>
      <c r="M123" s="65">
        <f>SUM(G123:L123)</f>
        <v>53422.099999999991</v>
      </c>
      <c r="N123" s="176"/>
    </row>
    <row r="124" spans="1:14" ht="27" customHeight="1">
      <c r="A124" s="186"/>
      <c r="B124" s="224"/>
      <c r="C124" s="189"/>
      <c r="D124" s="23"/>
      <c r="E124" s="23"/>
      <c r="F124" s="4" t="s">
        <v>5</v>
      </c>
      <c r="G124" s="41">
        <v>0</v>
      </c>
      <c r="H124" s="41">
        <v>0</v>
      </c>
      <c r="I124" s="46">
        <v>0</v>
      </c>
      <c r="J124" s="46">
        <v>0</v>
      </c>
      <c r="K124" s="46">
        <v>0</v>
      </c>
      <c r="L124" s="46">
        <v>0</v>
      </c>
      <c r="M124" s="50">
        <f>SUM(G124:L124)</f>
        <v>0</v>
      </c>
      <c r="N124" s="177"/>
    </row>
    <row r="125" spans="1:14" ht="20.25" customHeight="1">
      <c r="A125" s="59" t="s">
        <v>13</v>
      </c>
      <c r="B125" s="228" t="s">
        <v>128</v>
      </c>
      <c r="C125" s="187"/>
      <c r="D125" s="74">
        <v>43831</v>
      </c>
      <c r="E125" s="74">
        <v>46022</v>
      </c>
      <c r="F125" s="4" t="s">
        <v>1</v>
      </c>
      <c r="G125" s="62">
        <f t="shared" ref="G125:M125" si="33">G126+G127+G128+G129</f>
        <v>268</v>
      </c>
      <c r="H125" s="62">
        <f t="shared" si="33"/>
        <v>281</v>
      </c>
      <c r="I125" s="63">
        <f t="shared" si="33"/>
        <v>295</v>
      </c>
      <c r="J125" s="63">
        <f t="shared" si="33"/>
        <v>309</v>
      </c>
      <c r="K125" s="63">
        <f t="shared" si="33"/>
        <v>325</v>
      </c>
      <c r="L125" s="63">
        <f t="shared" si="33"/>
        <v>341</v>
      </c>
      <c r="M125" s="63">
        <f t="shared" si="33"/>
        <v>1819</v>
      </c>
      <c r="N125" s="175"/>
    </row>
    <row r="126" spans="1:14" ht="20.25" customHeight="1">
      <c r="A126" s="59"/>
      <c r="B126" s="229"/>
      <c r="C126" s="188"/>
      <c r="D126" s="22"/>
      <c r="E126" s="22"/>
      <c r="F126" s="4" t="s">
        <v>2</v>
      </c>
      <c r="G126" s="49">
        <v>0</v>
      </c>
      <c r="H126" s="49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f>SUM(G126:L126)</f>
        <v>0</v>
      </c>
      <c r="N126" s="176"/>
    </row>
    <row r="127" spans="1:14" ht="20.25" customHeight="1">
      <c r="A127" s="59"/>
      <c r="B127" s="229"/>
      <c r="C127" s="188"/>
      <c r="D127" s="22"/>
      <c r="E127" s="22"/>
      <c r="F127" s="4" t="s">
        <v>3</v>
      </c>
      <c r="G127" s="49">
        <v>0</v>
      </c>
      <c r="H127" s="49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f>SUM(G127:L127)</f>
        <v>0</v>
      </c>
      <c r="N127" s="176"/>
    </row>
    <row r="128" spans="1:14" ht="20.25" customHeight="1">
      <c r="A128" s="59"/>
      <c r="B128" s="229"/>
      <c r="C128" s="188"/>
      <c r="D128" s="22"/>
      <c r="E128" s="22"/>
      <c r="F128" s="4" t="s">
        <v>4</v>
      </c>
      <c r="G128" s="61">
        <f t="shared" ref="G128:L128" si="34">SUM(G133)</f>
        <v>268</v>
      </c>
      <c r="H128" s="61">
        <f t="shared" si="34"/>
        <v>281</v>
      </c>
      <c r="I128" s="61">
        <f t="shared" si="34"/>
        <v>295</v>
      </c>
      <c r="J128" s="61">
        <f t="shared" si="34"/>
        <v>309</v>
      </c>
      <c r="K128" s="61">
        <f t="shared" si="34"/>
        <v>325</v>
      </c>
      <c r="L128" s="61">
        <f t="shared" si="34"/>
        <v>341</v>
      </c>
      <c r="M128" s="65">
        <f>SUM(G128:L128)</f>
        <v>1819</v>
      </c>
      <c r="N128" s="176"/>
    </row>
    <row r="129" spans="1:14" ht="20.25" customHeight="1">
      <c r="A129" s="59"/>
      <c r="B129" s="230"/>
      <c r="C129" s="189"/>
      <c r="D129" s="23"/>
      <c r="E129" s="23"/>
      <c r="F129" s="4" t="s">
        <v>5</v>
      </c>
      <c r="G129" s="49">
        <v>0</v>
      </c>
      <c r="H129" s="49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f>SUM(G129:L129)</f>
        <v>0</v>
      </c>
      <c r="N129" s="177"/>
    </row>
    <row r="130" spans="1:14" ht="14.1" customHeight="1">
      <c r="A130" s="184" t="s">
        <v>119</v>
      </c>
      <c r="B130" s="222" t="s">
        <v>18</v>
      </c>
      <c r="C130" s="187" t="s">
        <v>58</v>
      </c>
      <c r="D130" s="74">
        <v>43831</v>
      </c>
      <c r="E130" s="74">
        <v>46022</v>
      </c>
      <c r="F130" s="4" t="s">
        <v>1</v>
      </c>
      <c r="G130" s="64">
        <f>SUM(G131:G134)</f>
        <v>268</v>
      </c>
      <c r="H130" s="64">
        <f>SUM(H131:H134)</f>
        <v>281</v>
      </c>
      <c r="I130" s="64">
        <f>I131+I132+I133+I134</f>
        <v>295</v>
      </c>
      <c r="J130" s="64">
        <f>J131+J132+J133+J134</f>
        <v>309</v>
      </c>
      <c r="K130" s="64">
        <f>K131+K132+K133+K134</f>
        <v>325</v>
      </c>
      <c r="L130" s="64">
        <f>L131+L132+L133+L134</f>
        <v>341</v>
      </c>
      <c r="M130" s="64">
        <f>M131+M132+M133+M134</f>
        <v>1819</v>
      </c>
      <c r="N130" s="175" t="s">
        <v>68</v>
      </c>
    </row>
    <row r="131" spans="1:14" ht="14.1" customHeight="1">
      <c r="A131" s="185"/>
      <c r="B131" s="223"/>
      <c r="C131" s="188"/>
      <c r="D131" s="21"/>
      <c r="E131" s="21"/>
      <c r="F131" s="5" t="s">
        <v>2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50">
        <f>SUM(G131:L131)</f>
        <v>0</v>
      </c>
      <c r="N131" s="176"/>
    </row>
    <row r="132" spans="1:14" ht="14.1" customHeight="1">
      <c r="A132" s="185"/>
      <c r="B132" s="223"/>
      <c r="C132" s="188"/>
      <c r="D132" s="21"/>
      <c r="E132" s="21"/>
      <c r="F132" s="4" t="s">
        <v>3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6">
        <v>0</v>
      </c>
      <c r="M132" s="50">
        <f>SUM(G132:L132)</f>
        <v>0</v>
      </c>
      <c r="N132" s="176"/>
    </row>
    <row r="133" spans="1:14" ht="14.1" customHeight="1">
      <c r="A133" s="185"/>
      <c r="B133" s="223"/>
      <c r="C133" s="188"/>
      <c r="D133" s="21"/>
      <c r="E133" s="21"/>
      <c r="F133" s="4" t="s">
        <v>4</v>
      </c>
      <c r="G133" s="64">
        <v>268</v>
      </c>
      <c r="H133" s="64">
        <v>281</v>
      </c>
      <c r="I133" s="64">
        <v>295</v>
      </c>
      <c r="J133" s="64">
        <v>309</v>
      </c>
      <c r="K133" s="64">
        <v>325</v>
      </c>
      <c r="L133" s="64">
        <v>341</v>
      </c>
      <c r="M133" s="65">
        <f>SUM(G133:L133)</f>
        <v>1819</v>
      </c>
      <c r="N133" s="176"/>
    </row>
    <row r="134" spans="1:14" ht="23.1" customHeight="1">
      <c r="A134" s="186"/>
      <c r="B134" s="224"/>
      <c r="C134" s="189"/>
      <c r="D134" s="20"/>
      <c r="E134" s="20"/>
      <c r="F134" s="4" t="s">
        <v>5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50">
        <f>SUM(G134:L134)</f>
        <v>0</v>
      </c>
      <c r="N134" s="177"/>
    </row>
    <row r="135" spans="1:14" ht="23.1" customHeight="1">
      <c r="A135" s="59" t="s">
        <v>15</v>
      </c>
      <c r="B135" s="228" t="s">
        <v>121</v>
      </c>
      <c r="C135" s="187"/>
      <c r="D135" s="74">
        <v>43831</v>
      </c>
      <c r="E135" s="74">
        <v>46022</v>
      </c>
      <c r="F135" s="4" t="s">
        <v>1</v>
      </c>
      <c r="G135" s="62">
        <f t="shared" ref="G135:M135" si="35">G136+G137+G138+G139</f>
        <v>307</v>
      </c>
      <c r="H135" s="62">
        <f t="shared" si="35"/>
        <v>307</v>
      </c>
      <c r="I135" s="63">
        <f t="shared" si="35"/>
        <v>307</v>
      </c>
      <c r="J135" s="63">
        <f t="shared" si="35"/>
        <v>307</v>
      </c>
      <c r="K135" s="63">
        <f t="shared" si="35"/>
        <v>307</v>
      </c>
      <c r="L135" s="63">
        <f t="shared" si="35"/>
        <v>307</v>
      </c>
      <c r="M135" s="63">
        <f t="shared" si="35"/>
        <v>1842</v>
      </c>
      <c r="N135" s="175"/>
    </row>
    <row r="136" spans="1:14" ht="23.1" customHeight="1">
      <c r="A136" s="59"/>
      <c r="B136" s="229"/>
      <c r="C136" s="188"/>
      <c r="D136" s="22"/>
      <c r="E136" s="22"/>
      <c r="F136" s="4" t="s">
        <v>2</v>
      </c>
      <c r="G136" s="49">
        <v>0</v>
      </c>
      <c r="H136" s="49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f>SUM(G136:L136)</f>
        <v>0</v>
      </c>
      <c r="N136" s="176"/>
    </row>
    <row r="137" spans="1:14" ht="23.1" customHeight="1">
      <c r="A137" s="59"/>
      <c r="B137" s="229"/>
      <c r="C137" s="188"/>
      <c r="D137" s="22"/>
      <c r="E137" s="22"/>
      <c r="F137" s="4" t="s">
        <v>3</v>
      </c>
      <c r="G137" s="61">
        <f>SUM(G142)</f>
        <v>307</v>
      </c>
      <c r="H137" s="61">
        <f t="shared" ref="H137:M137" si="36">SUM(H142)</f>
        <v>307</v>
      </c>
      <c r="I137" s="61">
        <f t="shared" si="36"/>
        <v>307</v>
      </c>
      <c r="J137" s="61">
        <f t="shared" si="36"/>
        <v>307</v>
      </c>
      <c r="K137" s="61">
        <f t="shared" si="36"/>
        <v>307</v>
      </c>
      <c r="L137" s="61">
        <f t="shared" si="36"/>
        <v>307</v>
      </c>
      <c r="M137" s="61">
        <f t="shared" si="36"/>
        <v>1842</v>
      </c>
      <c r="N137" s="176"/>
    </row>
    <row r="138" spans="1:14" ht="23.1" customHeight="1">
      <c r="A138" s="59"/>
      <c r="B138" s="229"/>
      <c r="C138" s="188"/>
      <c r="D138" s="22"/>
      <c r="E138" s="22"/>
      <c r="F138" s="4" t="s">
        <v>4</v>
      </c>
      <c r="G138" s="49">
        <f>SUM(G143)</f>
        <v>0</v>
      </c>
      <c r="H138" s="49">
        <f>SUM(H143)</f>
        <v>0</v>
      </c>
      <c r="I138" s="49">
        <f>SUM(I143)</f>
        <v>0</v>
      </c>
      <c r="J138" s="49">
        <f>SUM(J143)</f>
        <v>0</v>
      </c>
      <c r="K138" s="49">
        <f>SUM(K143)</f>
        <v>0</v>
      </c>
      <c r="L138" s="49">
        <f>SUM(L143)</f>
        <v>0</v>
      </c>
      <c r="M138" s="50">
        <f>SUM(G138:L138)</f>
        <v>0</v>
      </c>
      <c r="N138" s="176"/>
    </row>
    <row r="139" spans="1:14" ht="23.1" customHeight="1">
      <c r="A139" s="59"/>
      <c r="B139" s="230"/>
      <c r="C139" s="189"/>
      <c r="D139" s="23"/>
      <c r="E139" s="23"/>
      <c r="F139" s="4" t="s">
        <v>5</v>
      </c>
      <c r="G139" s="49">
        <v>0</v>
      </c>
      <c r="H139" s="49">
        <v>0</v>
      </c>
      <c r="I139" s="50">
        <v>0</v>
      </c>
      <c r="J139" s="50">
        <v>0</v>
      </c>
      <c r="K139" s="50">
        <v>0</v>
      </c>
      <c r="L139" s="50">
        <v>0</v>
      </c>
      <c r="M139" s="50">
        <f>SUM(G139:L139)</f>
        <v>0</v>
      </c>
      <c r="N139" s="177"/>
    </row>
    <row r="140" spans="1:14" ht="20.100000000000001" customHeight="1">
      <c r="A140" s="184" t="s">
        <v>120</v>
      </c>
      <c r="B140" s="222" t="s">
        <v>47</v>
      </c>
      <c r="C140" s="187" t="s">
        <v>54</v>
      </c>
      <c r="D140" s="74">
        <v>43831</v>
      </c>
      <c r="E140" s="74">
        <v>46022</v>
      </c>
      <c r="F140" s="4" t="s">
        <v>1</v>
      </c>
      <c r="G140" s="64">
        <f t="shared" ref="G140:M140" si="37">G141+G142+G143+G144</f>
        <v>307</v>
      </c>
      <c r="H140" s="64">
        <f t="shared" si="37"/>
        <v>307</v>
      </c>
      <c r="I140" s="64">
        <f t="shared" si="37"/>
        <v>307</v>
      </c>
      <c r="J140" s="64">
        <f t="shared" si="37"/>
        <v>307</v>
      </c>
      <c r="K140" s="64">
        <f t="shared" si="37"/>
        <v>307</v>
      </c>
      <c r="L140" s="64">
        <f t="shared" si="37"/>
        <v>307</v>
      </c>
      <c r="M140" s="64">
        <f t="shared" si="37"/>
        <v>1842</v>
      </c>
      <c r="N140" s="175" t="s">
        <v>67</v>
      </c>
    </row>
    <row r="141" spans="1:14" ht="20.100000000000001" customHeight="1">
      <c r="A141" s="185"/>
      <c r="B141" s="223"/>
      <c r="C141" s="188"/>
      <c r="D141" s="22"/>
      <c r="E141" s="22"/>
      <c r="F141" s="4" t="s">
        <v>2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50">
        <f>SUM(G141:L141)</f>
        <v>0</v>
      </c>
      <c r="N141" s="176"/>
    </row>
    <row r="142" spans="1:14" ht="20.100000000000001" customHeight="1">
      <c r="A142" s="185"/>
      <c r="B142" s="223"/>
      <c r="C142" s="188"/>
      <c r="D142" s="22"/>
      <c r="E142" s="22"/>
      <c r="F142" s="4" t="s">
        <v>3</v>
      </c>
      <c r="G142" s="64">
        <v>307</v>
      </c>
      <c r="H142" s="64">
        <v>307</v>
      </c>
      <c r="I142" s="64">
        <v>307</v>
      </c>
      <c r="J142" s="64">
        <v>307</v>
      </c>
      <c r="K142" s="64">
        <v>307</v>
      </c>
      <c r="L142" s="64">
        <v>307</v>
      </c>
      <c r="M142" s="65">
        <f>SUM(G142:L142)</f>
        <v>1842</v>
      </c>
      <c r="N142" s="176"/>
    </row>
    <row r="143" spans="1:14" ht="20.100000000000001" customHeight="1">
      <c r="A143" s="185"/>
      <c r="B143" s="223"/>
      <c r="C143" s="188"/>
      <c r="D143" s="22"/>
      <c r="E143" s="22"/>
      <c r="F143" s="4" t="s">
        <v>4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>
        <v>0</v>
      </c>
      <c r="M143" s="50">
        <f>SUM(G143:L143)</f>
        <v>0</v>
      </c>
      <c r="N143" s="176"/>
    </row>
    <row r="144" spans="1:14" ht="27" customHeight="1">
      <c r="A144" s="186"/>
      <c r="B144" s="224"/>
      <c r="C144" s="189"/>
      <c r="D144" s="23"/>
      <c r="E144" s="23"/>
      <c r="F144" s="4" t="s">
        <v>5</v>
      </c>
      <c r="G144" s="38">
        <v>0</v>
      </c>
      <c r="H144" s="38">
        <v>0</v>
      </c>
      <c r="I144" s="38">
        <v>0</v>
      </c>
      <c r="J144" s="38">
        <v>0</v>
      </c>
      <c r="K144" s="38">
        <v>0</v>
      </c>
      <c r="L144" s="38">
        <v>0</v>
      </c>
      <c r="M144" s="50">
        <f>SUM(G144:L144)</f>
        <v>0</v>
      </c>
      <c r="N144" s="177"/>
    </row>
    <row r="145" spans="1:15" ht="14.1" customHeight="1">
      <c r="A145" s="184" t="s">
        <v>19</v>
      </c>
      <c r="B145" s="178" t="s">
        <v>72</v>
      </c>
      <c r="C145" s="201" t="s">
        <v>59</v>
      </c>
      <c r="D145" s="74"/>
      <c r="E145" s="74"/>
      <c r="F145" s="3" t="s">
        <v>1</v>
      </c>
      <c r="G145" s="43">
        <f>G146+G147+G148+G149</f>
        <v>5</v>
      </c>
      <c r="H145" s="43">
        <f t="shared" ref="H145:M145" si="38">H146+H147+H148+H149</f>
        <v>5</v>
      </c>
      <c r="I145" s="43">
        <f t="shared" si="38"/>
        <v>5</v>
      </c>
      <c r="J145" s="43">
        <f t="shared" si="38"/>
        <v>5</v>
      </c>
      <c r="K145" s="43">
        <f t="shared" si="38"/>
        <v>5</v>
      </c>
      <c r="L145" s="43">
        <f t="shared" si="38"/>
        <v>5</v>
      </c>
      <c r="M145" s="43">
        <f t="shared" si="38"/>
        <v>30</v>
      </c>
      <c r="N145" s="181"/>
    </row>
    <row r="146" spans="1:15" ht="14.1" customHeight="1">
      <c r="A146" s="185"/>
      <c r="B146" s="179"/>
      <c r="C146" s="202"/>
      <c r="D146" s="21"/>
      <c r="E146" s="21"/>
      <c r="F146" s="4" t="s">
        <v>2</v>
      </c>
      <c r="G146" s="46">
        <f t="shared" ref="G146:M148" si="39">G151+G161+G176</f>
        <v>0</v>
      </c>
      <c r="H146" s="46">
        <f t="shared" si="39"/>
        <v>0</v>
      </c>
      <c r="I146" s="46">
        <f t="shared" si="39"/>
        <v>0</v>
      </c>
      <c r="J146" s="46">
        <f t="shared" si="39"/>
        <v>0</v>
      </c>
      <c r="K146" s="46">
        <f t="shared" si="39"/>
        <v>0</v>
      </c>
      <c r="L146" s="46">
        <f t="shared" si="39"/>
        <v>0</v>
      </c>
      <c r="M146" s="46">
        <f t="shared" si="39"/>
        <v>0</v>
      </c>
      <c r="N146" s="182"/>
    </row>
    <row r="147" spans="1:15" ht="14.1" customHeight="1">
      <c r="A147" s="185"/>
      <c r="B147" s="179"/>
      <c r="C147" s="202"/>
      <c r="D147" s="21"/>
      <c r="E147" s="21"/>
      <c r="F147" s="4" t="s">
        <v>3</v>
      </c>
      <c r="G147" s="46">
        <f t="shared" si="39"/>
        <v>0</v>
      </c>
      <c r="H147" s="46">
        <f t="shared" si="39"/>
        <v>0</v>
      </c>
      <c r="I147" s="46">
        <f t="shared" si="39"/>
        <v>0</v>
      </c>
      <c r="J147" s="46">
        <f t="shared" si="39"/>
        <v>0</v>
      </c>
      <c r="K147" s="46">
        <f t="shared" si="39"/>
        <v>0</v>
      </c>
      <c r="L147" s="46">
        <f t="shared" si="39"/>
        <v>0</v>
      </c>
      <c r="M147" s="46">
        <f t="shared" si="39"/>
        <v>0</v>
      </c>
      <c r="N147" s="182"/>
    </row>
    <row r="148" spans="1:15" ht="14.1" customHeight="1">
      <c r="A148" s="185"/>
      <c r="B148" s="179"/>
      <c r="C148" s="202"/>
      <c r="D148" s="21"/>
      <c r="E148" s="21"/>
      <c r="F148" s="4" t="s">
        <v>4</v>
      </c>
      <c r="G148" s="64">
        <f t="shared" si="39"/>
        <v>5</v>
      </c>
      <c r="H148" s="64">
        <f t="shared" si="39"/>
        <v>5</v>
      </c>
      <c r="I148" s="64">
        <f t="shared" si="39"/>
        <v>5</v>
      </c>
      <c r="J148" s="64">
        <f t="shared" si="39"/>
        <v>5</v>
      </c>
      <c r="K148" s="64">
        <f t="shared" si="39"/>
        <v>5</v>
      </c>
      <c r="L148" s="64">
        <f t="shared" si="39"/>
        <v>5</v>
      </c>
      <c r="M148" s="64">
        <f>SUM(G148:L148)</f>
        <v>30</v>
      </c>
      <c r="N148" s="182"/>
    </row>
    <row r="149" spans="1:15" ht="25.5" customHeight="1">
      <c r="A149" s="186"/>
      <c r="B149" s="180"/>
      <c r="C149" s="203"/>
      <c r="D149" s="20"/>
      <c r="E149" s="20"/>
      <c r="F149" s="4" t="s">
        <v>5</v>
      </c>
      <c r="G149" s="38">
        <v>0</v>
      </c>
      <c r="H149" s="38">
        <v>0</v>
      </c>
      <c r="I149" s="38">
        <v>0</v>
      </c>
      <c r="J149" s="38">
        <v>0</v>
      </c>
      <c r="K149" s="38">
        <f>K154+K179</f>
        <v>0</v>
      </c>
      <c r="L149" s="38">
        <f>L154+L179</f>
        <v>0</v>
      </c>
      <c r="M149" s="38">
        <f>M154+M179</f>
        <v>0</v>
      </c>
      <c r="N149" s="183"/>
    </row>
    <row r="150" spans="1:15" ht="14.1" customHeight="1">
      <c r="A150" s="184" t="s">
        <v>20</v>
      </c>
      <c r="B150" s="231" t="s">
        <v>122</v>
      </c>
      <c r="C150" s="201" t="s">
        <v>59</v>
      </c>
      <c r="D150" s="74">
        <v>43831</v>
      </c>
      <c r="E150" s="74">
        <v>46022</v>
      </c>
      <c r="F150" s="3" t="s">
        <v>1</v>
      </c>
      <c r="G150" s="66">
        <v>0</v>
      </c>
      <c r="H150" s="66">
        <v>0</v>
      </c>
      <c r="I150" s="66">
        <v>0</v>
      </c>
      <c r="J150" s="66">
        <v>0</v>
      </c>
      <c r="K150" s="66">
        <v>0</v>
      </c>
      <c r="L150" s="66">
        <v>0</v>
      </c>
      <c r="M150" s="66">
        <v>0</v>
      </c>
      <c r="N150" s="175" t="s">
        <v>46</v>
      </c>
    </row>
    <row r="151" spans="1:15" ht="14.1" customHeight="1">
      <c r="A151" s="185"/>
      <c r="B151" s="232"/>
      <c r="C151" s="202"/>
      <c r="D151" s="21"/>
      <c r="E151" s="21"/>
      <c r="F151" s="6" t="s">
        <v>2</v>
      </c>
      <c r="G151" s="51">
        <f t="shared" ref="G151:M151" si="40">G156</f>
        <v>0</v>
      </c>
      <c r="H151" s="51">
        <f t="shared" si="40"/>
        <v>0</v>
      </c>
      <c r="I151" s="51">
        <f t="shared" si="40"/>
        <v>0</v>
      </c>
      <c r="J151" s="51">
        <f t="shared" si="40"/>
        <v>0</v>
      </c>
      <c r="K151" s="51">
        <f t="shared" si="40"/>
        <v>0</v>
      </c>
      <c r="L151" s="51">
        <f t="shared" si="40"/>
        <v>0</v>
      </c>
      <c r="M151" s="51">
        <f t="shared" si="40"/>
        <v>0</v>
      </c>
      <c r="N151" s="176"/>
    </row>
    <row r="152" spans="1:15" ht="14.1" customHeight="1">
      <c r="A152" s="185"/>
      <c r="B152" s="232"/>
      <c r="C152" s="202"/>
      <c r="D152" s="21"/>
      <c r="E152" s="21"/>
      <c r="F152" s="4" t="s">
        <v>3</v>
      </c>
      <c r="G152" s="38">
        <v>0</v>
      </c>
      <c r="H152" s="38">
        <v>0</v>
      </c>
      <c r="I152" s="38">
        <v>0</v>
      </c>
      <c r="J152" s="38">
        <v>0</v>
      </c>
      <c r="K152" s="38">
        <v>0</v>
      </c>
      <c r="L152" s="38">
        <v>0</v>
      </c>
      <c r="M152" s="38">
        <v>0</v>
      </c>
      <c r="N152" s="176"/>
    </row>
    <row r="153" spans="1:15" ht="14.1" customHeight="1">
      <c r="A153" s="185"/>
      <c r="B153" s="232"/>
      <c r="C153" s="202"/>
      <c r="D153" s="21"/>
      <c r="E153" s="21"/>
      <c r="F153" s="4" t="s">
        <v>4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38">
        <v>0</v>
      </c>
      <c r="M153" s="38">
        <v>0</v>
      </c>
      <c r="N153" s="176"/>
      <c r="O153" s="10"/>
    </row>
    <row r="154" spans="1:15" ht="20.100000000000001" customHeight="1">
      <c r="A154" s="185"/>
      <c r="B154" s="232"/>
      <c r="C154" s="203"/>
      <c r="D154" s="21"/>
      <c r="E154" s="21"/>
      <c r="F154" s="13" t="s">
        <v>5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176"/>
    </row>
    <row r="155" spans="1:15" ht="18" customHeight="1">
      <c r="A155" s="184" t="s">
        <v>21</v>
      </c>
      <c r="B155" s="222" t="s">
        <v>56</v>
      </c>
      <c r="C155" s="105" t="s">
        <v>61</v>
      </c>
      <c r="D155" s="74">
        <v>43831</v>
      </c>
      <c r="E155" s="74">
        <v>46022</v>
      </c>
      <c r="F155" s="3" t="s">
        <v>1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175" t="s">
        <v>66</v>
      </c>
    </row>
    <row r="156" spans="1:15" ht="18" customHeight="1">
      <c r="A156" s="185"/>
      <c r="B156" s="223"/>
      <c r="C156" s="106"/>
      <c r="D156" s="21"/>
      <c r="E156" s="21"/>
      <c r="F156" s="4" t="s">
        <v>2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0</v>
      </c>
      <c r="N156" s="176"/>
    </row>
    <row r="157" spans="1:15" ht="18" customHeight="1">
      <c r="A157" s="185"/>
      <c r="B157" s="223"/>
      <c r="C157" s="106"/>
      <c r="D157" s="21"/>
      <c r="E157" s="21"/>
      <c r="F157" s="4" t="s">
        <v>3</v>
      </c>
      <c r="G157" s="38"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0</v>
      </c>
      <c r="N157" s="176"/>
    </row>
    <row r="158" spans="1:15" ht="18" customHeight="1">
      <c r="A158" s="185"/>
      <c r="B158" s="223"/>
      <c r="C158" s="106"/>
      <c r="D158" s="21"/>
      <c r="E158" s="21"/>
      <c r="F158" s="4" t="s">
        <v>4</v>
      </c>
      <c r="G158" s="38">
        <v>0</v>
      </c>
      <c r="H158" s="38">
        <v>0</v>
      </c>
      <c r="I158" s="38">
        <v>0</v>
      </c>
      <c r="J158" s="38">
        <v>0</v>
      </c>
      <c r="K158" s="38">
        <v>0</v>
      </c>
      <c r="L158" s="38">
        <v>0</v>
      </c>
      <c r="M158" s="38">
        <v>0</v>
      </c>
      <c r="N158" s="176"/>
      <c r="O158" s="10"/>
    </row>
    <row r="159" spans="1:15" ht="20.25" customHeight="1">
      <c r="A159" s="186"/>
      <c r="B159" s="224"/>
      <c r="C159" s="107"/>
      <c r="D159" s="20"/>
      <c r="E159" s="20"/>
      <c r="F159" s="4" t="s">
        <v>5</v>
      </c>
      <c r="G159" s="38">
        <v>0</v>
      </c>
      <c r="H159" s="38">
        <v>0</v>
      </c>
      <c r="I159" s="38">
        <v>0</v>
      </c>
      <c r="J159" s="38">
        <v>0</v>
      </c>
      <c r="K159" s="38">
        <v>0</v>
      </c>
      <c r="L159" s="38">
        <v>0</v>
      </c>
      <c r="M159" s="38">
        <v>0</v>
      </c>
      <c r="N159" s="177"/>
    </row>
    <row r="160" spans="1:15" ht="12" customHeight="1">
      <c r="A160" s="184" t="s">
        <v>22</v>
      </c>
      <c r="B160" s="231" t="s">
        <v>123</v>
      </c>
      <c r="C160" s="201" t="s">
        <v>62</v>
      </c>
      <c r="D160" s="74">
        <v>43831</v>
      </c>
      <c r="E160" s="74">
        <v>46022</v>
      </c>
      <c r="F160" s="3" t="s">
        <v>1</v>
      </c>
      <c r="G160" s="66">
        <f>G161+G162+G163+G164</f>
        <v>0</v>
      </c>
      <c r="H160" s="66">
        <f t="shared" ref="H160:M160" si="41">H161+H162+H163+H164</f>
        <v>0</v>
      </c>
      <c r="I160" s="66">
        <f t="shared" si="41"/>
        <v>0</v>
      </c>
      <c r="J160" s="66">
        <f t="shared" si="41"/>
        <v>0</v>
      </c>
      <c r="K160" s="66">
        <f t="shared" si="41"/>
        <v>0</v>
      </c>
      <c r="L160" s="66">
        <f t="shared" si="41"/>
        <v>0</v>
      </c>
      <c r="M160" s="66">
        <f t="shared" si="41"/>
        <v>0</v>
      </c>
      <c r="N160" s="175" t="s">
        <v>49</v>
      </c>
    </row>
    <row r="161" spans="1:15" ht="12" customHeight="1">
      <c r="A161" s="185"/>
      <c r="B161" s="232"/>
      <c r="C161" s="202"/>
      <c r="D161" s="21"/>
      <c r="E161" s="21"/>
      <c r="F161" s="4" t="s">
        <v>2</v>
      </c>
      <c r="G161" s="38">
        <f t="shared" ref="G161:M164" si="42">G166+G171</f>
        <v>0</v>
      </c>
      <c r="H161" s="38">
        <f t="shared" si="42"/>
        <v>0</v>
      </c>
      <c r="I161" s="38">
        <f t="shared" si="42"/>
        <v>0</v>
      </c>
      <c r="J161" s="38">
        <f t="shared" si="42"/>
        <v>0</v>
      </c>
      <c r="K161" s="38">
        <f t="shared" si="42"/>
        <v>0</v>
      </c>
      <c r="L161" s="38">
        <f t="shared" si="42"/>
        <v>0</v>
      </c>
      <c r="M161" s="38">
        <f t="shared" si="42"/>
        <v>0</v>
      </c>
      <c r="N161" s="176"/>
    </row>
    <row r="162" spans="1:15" ht="12" customHeight="1">
      <c r="A162" s="185"/>
      <c r="B162" s="232"/>
      <c r="C162" s="202"/>
      <c r="D162" s="21"/>
      <c r="E162" s="21"/>
      <c r="F162" s="4" t="s">
        <v>3</v>
      </c>
      <c r="G162" s="38">
        <f t="shared" si="42"/>
        <v>0</v>
      </c>
      <c r="H162" s="38">
        <f t="shared" si="42"/>
        <v>0</v>
      </c>
      <c r="I162" s="38">
        <f t="shared" si="42"/>
        <v>0</v>
      </c>
      <c r="J162" s="38">
        <f t="shared" si="42"/>
        <v>0</v>
      </c>
      <c r="K162" s="38">
        <f t="shared" si="42"/>
        <v>0</v>
      </c>
      <c r="L162" s="38">
        <f t="shared" si="42"/>
        <v>0</v>
      </c>
      <c r="M162" s="38">
        <f t="shared" si="42"/>
        <v>0</v>
      </c>
      <c r="N162" s="176"/>
    </row>
    <row r="163" spans="1:15" ht="12" customHeight="1">
      <c r="A163" s="185"/>
      <c r="B163" s="232"/>
      <c r="C163" s="202"/>
      <c r="D163" s="21"/>
      <c r="E163" s="21"/>
      <c r="F163" s="13" t="s">
        <v>4</v>
      </c>
      <c r="G163" s="38">
        <f t="shared" si="42"/>
        <v>0</v>
      </c>
      <c r="H163" s="38">
        <f t="shared" si="42"/>
        <v>0</v>
      </c>
      <c r="I163" s="38">
        <f t="shared" si="42"/>
        <v>0</v>
      </c>
      <c r="J163" s="38">
        <f t="shared" si="42"/>
        <v>0</v>
      </c>
      <c r="K163" s="38">
        <f t="shared" si="42"/>
        <v>0</v>
      </c>
      <c r="L163" s="38">
        <f t="shared" si="42"/>
        <v>0</v>
      </c>
      <c r="M163" s="38">
        <f t="shared" si="42"/>
        <v>0</v>
      </c>
      <c r="N163" s="176"/>
    </row>
    <row r="164" spans="1:15" ht="20.100000000000001" customHeight="1">
      <c r="A164" s="186"/>
      <c r="B164" s="237"/>
      <c r="C164" s="203"/>
      <c r="D164" s="20"/>
      <c r="E164" s="20"/>
      <c r="F164" s="4" t="s">
        <v>5</v>
      </c>
      <c r="G164" s="39">
        <f t="shared" si="42"/>
        <v>0</v>
      </c>
      <c r="H164" s="39">
        <f t="shared" si="42"/>
        <v>0</v>
      </c>
      <c r="I164" s="39">
        <f t="shared" si="42"/>
        <v>0</v>
      </c>
      <c r="J164" s="39">
        <f t="shared" si="42"/>
        <v>0</v>
      </c>
      <c r="K164" s="39">
        <f t="shared" si="42"/>
        <v>0</v>
      </c>
      <c r="L164" s="39">
        <f t="shared" si="42"/>
        <v>0</v>
      </c>
      <c r="M164" s="39">
        <f t="shared" si="42"/>
        <v>0</v>
      </c>
      <c r="N164" s="177"/>
    </row>
    <row r="165" spans="1:15" ht="12" customHeight="1">
      <c r="A165" s="184" t="s">
        <v>23</v>
      </c>
      <c r="B165" s="222" t="s">
        <v>24</v>
      </c>
      <c r="C165" s="201" t="s">
        <v>55</v>
      </c>
      <c r="D165" s="74">
        <v>43831</v>
      </c>
      <c r="E165" s="74">
        <v>46022</v>
      </c>
      <c r="F165" s="7" t="s">
        <v>1</v>
      </c>
      <c r="G165" s="38">
        <f>SUM(G166:G169)</f>
        <v>0</v>
      </c>
      <c r="H165" s="38">
        <f t="shared" ref="H165:M165" si="43">SUM(H166:H169)</f>
        <v>0</v>
      </c>
      <c r="I165" s="38">
        <f t="shared" si="43"/>
        <v>0</v>
      </c>
      <c r="J165" s="38">
        <f t="shared" si="43"/>
        <v>0</v>
      </c>
      <c r="K165" s="38">
        <f t="shared" si="43"/>
        <v>0</v>
      </c>
      <c r="L165" s="38">
        <f t="shared" si="43"/>
        <v>0</v>
      </c>
      <c r="M165" s="38">
        <f t="shared" si="43"/>
        <v>0</v>
      </c>
      <c r="N165" s="175" t="s">
        <v>25</v>
      </c>
      <c r="O165" s="10"/>
    </row>
    <row r="166" spans="1:15" ht="12" customHeight="1">
      <c r="A166" s="185"/>
      <c r="B166" s="223"/>
      <c r="C166" s="202"/>
      <c r="D166" s="21"/>
      <c r="E166" s="21"/>
      <c r="F166" s="7" t="s">
        <v>2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176"/>
    </row>
    <row r="167" spans="1:15" ht="12" customHeight="1">
      <c r="A167" s="185"/>
      <c r="B167" s="223"/>
      <c r="C167" s="202"/>
      <c r="D167" s="21"/>
      <c r="E167" s="21"/>
      <c r="F167" s="4" t="s">
        <v>3</v>
      </c>
      <c r="G167" s="38">
        <v>0</v>
      </c>
      <c r="H167" s="38">
        <v>0</v>
      </c>
      <c r="I167" s="38">
        <v>0</v>
      </c>
      <c r="J167" s="38">
        <v>0</v>
      </c>
      <c r="K167" s="38">
        <v>0</v>
      </c>
      <c r="L167" s="38">
        <v>0</v>
      </c>
      <c r="M167" s="38">
        <v>0</v>
      </c>
      <c r="N167" s="176"/>
    </row>
    <row r="168" spans="1:15" ht="12" customHeight="1">
      <c r="A168" s="185"/>
      <c r="B168" s="223"/>
      <c r="C168" s="202"/>
      <c r="D168" s="21"/>
      <c r="E168" s="21"/>
      <c r="F168" s="4" t="s">
        <v>4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176"/>
    </row>
    <row r="169" spans="1:15" ht="20.100000000000001" customHeight="1">
      <c r="A169" s="186"/>
      <c r="B169" s="224"/>
      <c r="C169" s="203"/>
      <c r="D169" s="20"/>
      <c r="E169" s="20"/>
      <c r="F169" s="4" t="s">
        <v>5</v>
      </c>
      <c r="G169" s="38">
        <v>0</v>
      </c>
      <c r="H169" s="38">
        <v>0</v>
      </c>
      <c r="I169" s="38">
        <v>0</v>
      </c>
      <c r="J169" s="38">
        <v>0</v>
      </c>
      <c r="K169" s="38">
        <v>0</v>
      </c>
      <c r="L169" s="38">
        <v>0</v>
      </c>
      <c r="M169" s="38">
        <v>0</v>
      </c>
      <c r="N169" s="177"/>
    </row>
    <row r="170" spans="1:15" ht="12" customHeight="1">
      <c r="A170" s="233" t="s">
        <v>26</v>
      </c>
      <c r="B170" s="222" t="s">
        <v>27</v>
      </c>
      <c r="C170" s="201" t="s">
        <v>62</v>
      </c>
      <c r="D170" s="74">
        <v>43831</v>
      </c>
      <c r="E170" s="74">
        <v>46022</v>
      </c>
      <c r="F170" s="8" t="s">
        <v>1</v>
      </c>
      <c r="G170" s="52">
        <f>G171+G172+G173+G174</f>
        <v>0</v>
      </c>
      <c r="H170" s="52">
        <f t="shared" ref="H170:M170" si="44">H171+H172+H173+H174</f>
        <v>0</v>
      </c>
      <c r="I170" s="52">
        <f t="shared" si="44"/>
        <v>0</v>
      </c>
      <c r="J170" s="52">
        <f t="shared" si="44"/>
        <v>0</v>
      </c>
      <c r="K170" s="52">
        <f t="shared" si="44"/>
        <v>0</v>
      </c>
      <c r="L170" s="52">
        <f t="shared" si="44"/>
        <v>0</v>
      </c>
      <c r="M170" s="52">
        <f t="shared" si="44"/>
        <v>0</v>
      </c>
      <c r="N170" s="175" t="s">
        <v>28</v>
      </c>
      <c r="O170" s="10"/>
    </row>
    <row r="171" spans="1:15" ht="12" customHeight="1">
      <c r="A171" s="233"/>
      <c r="B171" s="223"/>
      <c r="C171" s="202"/>
      <c r="D171" s="24"/>
      <c r="E171" s="24"/>
      <c r="F171" s="8" t="s">
        <v>2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176"/>
    </row>
    <row r="172" spans="1:15" ht="12" customHeight="1">
      <c r="A172" s="233"/>
      <c r="B172" s="223"/>
      <c r="C172" s="202"/>
      <c r="D172" s="24"/>
      <c r="E172" s="24"/>
      <c r="F172" s="8" t="s">
        <v>3</v>
      </c>
      <c r="G172" s="52">
        <v>0</v>
      </c>
      <c r="H172" s="52">
        <v>0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176"/>
    </row>
    <row r="173" spans="1:15" ht="12" customHeight="1">
      <c r="A173" s="233"/>
      <c r="B173" s="223"/>
      <c r="C173" s="202"/>
      <c r="D173" s="24"/>
      <c r="E173" s="24"/>
      <c r="F173" s="8" t="s">
        <v>4</v>
      </c>
      <c r="G173" s="52">
        <v>0</v>
      </c>
      <c r="H173" s="52">
        <v>0</v>
      </c>
      <c r="I173" s="52">
        <v>0</v>
      </c>
      <c r="J173" s="52">
        <v>0</v>
      </c>
      <c r="K173" s="52">
        <v>0</v>
      </c>
      <c r="L173" s="52">
        <v>0</v>
      </c>
      <c r="M173" s="52">
        <v>0</v>
      </c>
      <c r="N173" s="176"/>
      <c r="O173" s="10"/>
    </row>
    <row r="174" spans="1:15" ht="20.100000000000001" customHeight="1">
      <c r="A174" s="233"/>
      <c r="B174" s="224"/>
      <c r="C174" s="203"/>
      <c r="D174" s="25"/>
      <c r="E174" s="25"/>
      <c r="F174" s="8" t="s">
        <v>5</v>
      </c>
      <c r="G174" s="52">
        <v>0</v>
      </c>
      <c r="H174" s="52">
        <v>0</v>
      </c>
      <c r="I174" s="52">
        <v>0</v>
      </c>
      <c r="J174" s="52">
        <v>0</v>
      </c>
      <c r="K174" s="52">
        <v>0</v>
      </c>
      <c r="L174" s="52">
        <v>0</v>
      </c>
      <c r="M174" s="52">
        <v>0</v>
      </c>
      <c r="N174" s="177"/>
    </row>
    <row r="175" spans="1:15" ht="12" customHeight="1">
      <c r="A175" s="233" t="s">
        <v>29</v>
      </c>
      <c r="B175" s="234" t="s">
        <v>124</v>
      </c>
      <c r="C175" s="201" t="s">
        <v>63</v>
      </c>
      <c r="D175" s="74">
        <v>43831</v>
      </c>
      <c r="E175" s="74">
        <v>46022</v>
      </c>
      <c r="F175" s="9" t="s">
        <v>1</v>
      </c>
      <c r="G175" s="67">
        <f>G176+G177+G178+G179</f>
        <v>5</v>
      </c>
      <c r="H175" s="67">
        <f t="shared" ref="H175:M175" si="45">H176+H177+H178+H179</f>
        <v>5</v>
      </c>
      <c r="I175" s="67">
        <f t="shared" si="45"/>
        <v>5</v>
      </c>
      <c r="J175" s="67">
        <f t="shared" si="45"/>
        <v>5</v>
      </c>
      <c r="K175" s="67">
        <f t="shared" si="45"/>
        <v>5</v>
      </c>
      <c r="L175" s="67">
        <f t="shared" si="45"/>
        <v>5</v>
      </c>
      <c r="M175" s="67">
        <f t="shared" si="45"/>
        <v>30</v>
      </c>
      <c r="N175" s="175" t="s">
        <v>45</v>
      </c>
    </row>
    <row r="176" spans="1:15" ht="12" customHeight="1">
      <c r="A176" s="233"/>
      <c r="B176" s="235"/>
      <c r="C176" s="202"/>
      <c r="D176" s="24"/>
      <c r="E176" s="24"/>
      <c r="F176" s="8" t="s">
        <v>2</v>
      </c>
      <c r="G176" s="53">
        <f t="shared" ref="G176:M178" si="46">G181+G188</f>
        <v>0</v>
      </c>
      <c r="H176" s="53">
        <f t="shared" si="46"/>
        <v>0</v>
      </c>
      <c r="I176" s="53">
        <f t="shared" si="46"/>
        <v>0</v>
      </c>
      <c r="J176" s="53">
        <f t="shared" si="46"/>
        <v>0</v>
      </c>
      <c r="K176" s="53">
        <f t="shared" si="46"/>
        <v>0</v>
      </c>
      <c r="L176" s="53">
        <f t="shared" si="46"/>
        <v>0</v>
      </c>
      <c r="M176" s="53">
        <f t="shared" si="46"/>
        <v>0</v>
      </c>
      <c r="N176" s="176"/>
    </row>
    <row r="177" spans="1:14" ht="12" customHeight="1">
      <c r="A177" s="233"/>
      <c r="B177" s="235"/>
      <c r="C177" s="202"/>
      <c r="D177" s="24"/>
      <c r="E177" s="24"/>
      <c r="F177" s="8" t="s">
        <v>3</v>
      </c>
      <c r="G177" s="53">
        <f t="shared" si="46"/>
        <v>0</v>
      </c>
      <c r="H177" s="53">
        <f t="shared" si="46"/>
        <v>0</v>
      </c>
      <c r="I177" s="53">
        <f t="shared" si="46"/>
        <v>0</v>
      </c>
      <c r="J177" s="53">
        <f t="shared" si="46"/>
        <v>0</v>
      </c>
      <c r="K177" s="53">
        <f t="shared" si="46"/>
        <v>0</v>
      </c>
      <c r="L177" s="53">
        <f t="shared" si="46"/>
        <v>0</v>
      </c>
      <c r="M177" s="53">
        <f t="shared" si="46"/>
        <v>0</v>
      </c>
      <c r="N177" s="176"/>
    </row>
    <row r="178" spans="1:14" ht="12" customHeight="1">
      <c r="A178" s="233"/>
      <c r="B178" s="235"/>
      <c r="C178" s="202"/>
      <c r="D178" s="24"/>
      <c r="E178" s="24"/>
      <c r="F178" s="8" t="s">
        <v>4</v>
      </c>
      <c r="G178" s="68">
        <f t="shared" si="46"/>
        <v>5</v>
      </c>
      <c r="H178" s="68">
        <f t="shared" si="46"/>
        <v>5</v>
      </c>
      <c r="I178" s="68">
        <f t="shared" si="46"/>
        <v>5</v>
      </c>
      <c r="J178" s="68">
        <f t="shared" si="46"/>
        <v>5</v>
      </c>
      <c r="K178" s="68">
        <f t="shared" si="46"/>
        <v>5</v>
      </c>
      <c r="L178" s="68">
        <f t="shared" si="46"/>
        <v>5</v>
      </c>
      <c r="M178" s="68">
        <f>M183+M190</f>
        <v>30</v>
      </c>
      <c r="N178" s="176"/>
    </row>
    <row r="179" spans="1:14" ht="20.100000000000001" customHeight="1">
      <c r="A179" s="233"/>
      <c r="B179" s="236"/>
      <c r="C179" s="203"/>
      <c r="D179" s="25"/>
      <c r="E179" s="25"/>
      <c r="F179" s="8" t="s">
        <v>5</v>
      </c>
      <c r="G179" s="53">
        <f>G186</f>
        <v>0</v>
      </c>
      <c r="H179" s="53">
        <f t="shared" ref="H179:M179" si="47">H186</f>
        <v>0</v>
      </c>
      <c r="I179" s="53">
        <f t="shared" si="47"/>
        <v>0</v>
      </c>
      <c r="J179" s="53">
        <f t="shared" si="47"/>
        <v>0</v>
      </c>
      <c r="K179" s="53">
        <f t="shared" si="47"/>
        <v>0</v>
      </c>
      <c r="L179" s="53">
        <f t="shared" si="47"/>
        <v>0</v>
      </c>
      <c r="M179" s="53">
        <f t="shared" si="47"/>
        <v>0</v>
      </c>
      <c r="N179" s="177"/>
    </row>
    <row r="180" spans="1:14" ht="12" customHeight="1">
      <c r="A180" s="184" t="s">
        <v>30</v>
      </c>
      <c r="B180" s="222" t="s">
        <v>31</v>
      </c>
      <c r="C180" s="201" t="s">
        <v>42</v>
      </c>
      <c r="D180" s="74">
        <v>43831</v>
      </c>
      <c r="E180" s="74">
        <v>46022</v>
      </c>
      <c r="F180" s="8" t="s">
        <v>1</v>
      </c>
      <c r="G180" s="53">
        <f>G181+G182+G184</f>
        <v>0</v>
      </c>
      <c r="H180" s="53">
        <f t="shared" ref="H180:M180" si="48">H181+H182+H184</f>
        <v>0</v>
      </c>
      <c r="I180" s="53">
        <f t="shared" si="48"/>
        <v>0</v>
      </c>
      <c r="J180" s="53">
        <f t="shared" si="48"/>
        <v>0</v>
      </c>
      <c r="K180" s="53">
        <f t="shared" si="48"/>
        <v>0</v>
      </c>
      <c r="L180" s="53">
        <f t="shared" si="48"/>
        <v>0</v>
      </c>
      <c r="M180" s="53">
        <f t="shared" si="48"/>
        <v>0</v>
      </c>
      <c r="N180" s="175" t="s">
        <v>48</v>
      </c>
    </row>
    <row r="181" spans="1:14" ht="12" customHeight="1">
      <c r="A181" s="185"/>
      <c r="B181" s="223"/>
      <c r="C181" s="202"/>
      <c r="D181" s="21"/>
      <c r="E181" s="21"/>
      <c r="F181" s="4" t="s">
        <v>2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176"/>
    </row>
    <row r="182" spans="1:14" ht="12" customHeight="1">
      <c r="A182" s="185"/>
      <c r="B182" s="223"/>
      <c r="C182" s="202"/>
      <c r="D182" s="21"/>
      <c r="E182" s="21"/>
      <c r="F182" s="4" t="s">
        <v>3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176"/>
    </row>
    <row r="183" spans="1:14" ht="12" customHeight="1">
      <c r="A183" s="185"/>
      <c r="B183" s="223"/>
      <c r="C183" s="202"/>
      <c r="D183" s="21"/>
      <c r="E183" s="21"/>
      <c r="F183" s="4" t="s">
        <v>4</v>
      </c>
      <c r="G183" s="64">
        <v>5</v>
      </c>
      <c r="H183" s="64">
        <v>5</v>
      </c>
      <c r="I183" s="64">
        <v>5</v>
      </c>
      <c r="J183" s="64">
        <v>5</v>
      </c>
      <c r="K183" s="64">
        <v>5</v>
      </c>
      <c r="L183" s="64">
        <v>5</v>
      </c>
      <c r="M183" s="64">
        <f>SUM(G183:L183)</f>
        <v>30</v>
      </c>
      <c r="N183" s="176"/>
    </row>
    <row r="184" spans="1:14" ht="20.100000000000001" customHeight="1">
      <c r="A184" s="186"/>
      <c r="B184" s="224"/>
      <c r="C184" s="203"/>
      <c r="D184" s="20"/>
      <c r="E184" s="20"/>
      <c r="F184" s="8" t="s">
        <v>5</v>
      </c>
      <c r="G184" s="53">
        <v>0</v>
      </c>
      <c r="H184" s="53">
        <v>0</v>
      </c>
      <c r="I184" s="53">
        <v>0</v>
      </c>
      <c r="J184" s="53">
        <v>0</v>
      </c>
      <c r="K184" s="53">
        <v>0</v>
      </c>
      <c r="L184" s="53">
        <v>0</v>
      </c>
      <c r="M184" s="53">
        <v>0</v>
      </c>
      <c r="N184" s="177"/>
    </row>
    <row r="185" spans="1:14" ht="38.1" customHeight="1">
      <c r="A185" s="233" t="s">
        <v>32</v>
      </c>
      <c r="B185" s="222" t="s">
        <v>44</v>
      </c>
      <c r="C185" s="201" t="s">
        <v>53</v>
      </c>
      <c r="D185" s="74">
        <v>43831</v>
      </c>
      <c r="E185" s="74">
        <v>46022</v>
      </c>
      <c r="F185" s="4" t="s">
        <v>1</v>
      </c>
      <c r="G185" s="38">
        <f>G186</f>
        <v>0</v>
      </c>
      <c r="H185" s="38">
        <f t="shared" ref="H185:M185" si="49">H186</f>
        <v>0</v>
      </c>
      <c r="I185" s="38">
        <f t="shared" si="49"/>
        <v>0</v>
      </c>
      <c r="J185" s="38">
        <f t="shared" si="49"/>
        <v>0</v>
      </c>
      <c r="K185" s="38">
        <f t="shared" si="49"/>
        <v>0</v>
      </c>
      <c r="L185" s="38">
        <f t="shared" si="49"/>
        <v>0</v>
      </c>
      <c r="M185" s="38">
        <f t="shared" si="49"/>
        <v>0</v>
      </c>
      <c r="N185" s="175" t="s">
        <v>33</v>
      </c>
    </row>
    <row r="186" spans="1:14" ht="27.75" customHeight="1">
      <c r="A186" s="233"/>
      <c r="B186" s="224"/>
      <c r="C186" s="203"/>
      <c r="D186" s="20"/>
      <c r="E186" s="20"/>
      <c r="F186" s="4" t="s">
        <v>5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177"/>
    </row>
    <row r="187" spans="1:14" ht="30" customHeight="1">
      <c r="A187" s="233" t="s">
        <v>34</v>
      </c>
      <c r="B187" s="238" t="s">
        <v>57</v>
      </c>
      <c r="C187" s="201" t="s">
        <v>64</v>
      </c>
      <c r="D187" s="74">
        <v>43831</v>
      </c>
      <c r="E187" s="74">
        <v>46022</v>
      </c>
      <c r="F187" s="3" t="s">
        <v>1</v>
      </c>
      <c r="G187" s="52">
        <f>G188+G189+G190</f>
        <v>0</v>
      </c>
      <c r="H187" s="52">
        <f t="shared" ref="H187:M187" si="50">H188+H189+H190</f>
        <v>0</v>
      </c>
      <c r="I187" s="52">
        <f t="shared" si="50"/>
        <v>0</v>
      </c>
      <c r="J187" s="52">
        <f t="shared" si="50"/>
        <v>0</v>
      </c>
      <c r="K187" s="52">
        <f t="shared" si="50"/>
        <v>0</v>
      </c>
      <c r="L187" s="52">
        <f t="shared" si="50"/>
        <v>0</v>
      </c>
      <c r="M187" s="52">
        <f t="shared" si="50"/>
        <v>0</v>
      </c>
      <c r="N187" s="175" t="s">
        <v>35</v>
      </c>
    </row>
    <row r="188" spans="1:14" ht="30" customHeight="1">
      <c r="A188" s="233"/>
      <c r="B188" s="239"/>
      <c r="C188" s="202"/>
      <c r="D188" s="21"/>
      <c r="E188" s="21"/>
      <c r="F188" s="4" t="s">
        <v>2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176"/>
    </row>
    <row r="189" spans="1:14" ht="30" customHeight="1">
      <c r="A189" s="233"/>
      <c r="B189" s="239"/>
      <c r="C189" s="202"/>
      <c r="D189" s="21"/>
      <c r="E189" s="21"/>
      <c r="F189" s="4" t="s">
        <v>3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176"/>
    </row>
    <row r="190" spans="1:14" ht="14.25" customHeight="1">
      <c r="A190" s="233"/>
      <c r="B190" s="240"/>
      <c r="C190" s="203"/>
      <c r="D190" s="20"/>
      <c r="E190" s="20"/>
      <c r="F190" s="4" t="s">
        <v>4</v>
      </c>
      <c r="G190" s="52">
        <v>0</v>
      </c>
      <c r="H190" s="52">
        <v>0</v>
      </c>
      <c r="I190" s="52">
        <v>0</v>
      </c>
      <c r="J190" s="52">
        <v>0</v>
      </c>
      <c r="K190" s="52">
        <v>0</v>
      </c>
      <c r="L190" s="52">
        <v>0</v>
      </c>
      <c r="M190" s="52">
        <v>0</v>
      </c>
      <c r="N190" s="177"/>
    </row>
  </sheetData>
  <mergeCells count="166">
    <mergeCell ref="A187:A190"/>
    <mergeCell ref="B187:B190"/>
    <mergeCell ref="C187:C190"/>
    <mergeCell ref="N187:N190"/>
    <mergeCell ref="A180:A184"/>
    <mergeCell ref="B180:B184"/>
    <mergeCell ref="C180:C184"/>
    <mergeCell ref="N180:N184"/>
    <mergeCell ref="A185:A186"/>
    <mergeCell ref="B185:B186"/>
    <mergeCell ref="C185:C186"/>
    <mergeCell ref="N185:N186"/>
    <mergeCell ref="A170:A174"/>
    <mergeCell ref="B170:B174"/>
    <mergeCell ref="C170:C174"/>
    <mergeCell ref="N170:N174"/>
    <mergeCell ref="A175:A179"/>
    <mergeCell ref="B175:B179"/>
    <mergeCell ref="C175:C179"/>
    <mergeCell ref="N175:N179"/>
    <mergeCell ref="A160:A164"/>
    <mergeCell ref="B160:B164"/>
    <mergeCell ref="C160:C164"/>
    <mergeCell ref="N160:N164"/>
    <mergeCell ref="A165:A169"/>
    <mergeCell ref="B165:B169"/>
    <mergeCell ref="C165:C169"/>
    <mergeCell ref="N165:N169"/>
    <mergeCell ref="A150:A154"/>
    <mergeCell ref="B150:B154"/>
    <mergeCell ref="C150:C154"/>
    <mergeCell ref="N150:N154"/>
    <mergeCell ref="A155:A159"/>
    <mergeCell ref="B155:B159"/>
    <mergeCell ref="C155:C159"/>
    <mergeCell ref="N155:N159"/>
    <mergeCell ref="A140:A144"/>
    <mergeCell ref="B140:B144"/>
    <mergeCell ref="C140:C144"/>
    <mergeCell ref="N140:N144"/>
    <mergeCell ref="A145:A149"/>
    <mergeCell ref="B145:B149"/>
    <mergeCell ref="C145:C149"/>
    <mergeCell ref="N145:N149"/>
    <mergeCell ref="A130:A134"/>
    <mergeCell ref="B130:B134"/>
    <mergeCell ref="C130:C134"/>
    <mergeCell ref="N130:N134"/>
    <mergeCell ref="B135:B139"/>
    <mergeCell ref="C135:C139"/>
    <mergeCell ref="N135:N139"/>
    <mergeCell ref="A120:A124"/>
    <mergeCell ref="B120:B124"/>
    <mergeCell ref="C120:C124"/>
    <mergeCell ref="N120:N124"/>
    <mergeCell ref="B125:B129"/>
    <mergeCell ref="C125:C129"/>
    <mergeCell ref="N125:N129"/>
    <mergeCell ref="B110:B114"/>
    <mergeCell ref="C110:C114"/>
    <mergeCell ref="N110:N114"/>
    <mergeCell ref="A115:A119"/>
    <mergeCell ref="B115:B119"/>
    <mergeCell ref="C115:C119"/>
    <mergeCell ref="N115:N119"/>
    <mergeCell ref="A100:A104"/>
    <mergeCell ref="B100:B104"/>
    <mergeCell ref="C100:C104"/>
    <mergeCell ref="N100:N104"/>
    <mergeCell ref="A105:A109"/>
    <mergeCell ref="B105:B109"/>
    <mergeCell ref="C105:C109"/>
    <mergeCell ref="N105:N109"/>
    <mergeCell ref="A90:A94"/>
    <mergeCell ref="B90:B94"/>
    <mergeCell ref="C90:C94"/>
    <mergeCell ref="N90:N94"/>
    <mergeCell ref="A95:A99"/>
    <mergeCell ref="B95:B99"/>
    <mergeCell ref="C95:C99"/>
    <mergeCell ref="N95:N99"/>
    <mergeCell ref="A85:A89"/>
    <mergeCell ref="B85:B89"/>
    <mergeCell ref="C85:C89"/>
    <mergeCell ref="D85:D89"/>
    <mergeCell ref="E85:E89"/>
    <mergeCell ref="N85:N89"/>
    <mergeCell ref="B75:B79"/>
    <mergeCell ref="C75:C79"/>
    <mergeCell ref="D75:D79"/>
    <mergeCell ref="E75:E79"/>
    <mergeCell ref="N75:N79"/>
    <mergeCell ref="B80:B84"/>
    <mergeCell ref="C80:C84"/>
    <mergeCell ref="D80:D84"/>
    <mergeCell ref="E80:E84"/>
    <mergeCell ref="N80:N84"/>
    <mergeCell ref="A70:A74"/>
    <mergeCell ref="B70:B74"/>
    <mergeCell ref="C70:C74"/>
    <mergeCell ref="D70:D74"/>
    <mergeCell ref="E70:E74"/>
    <mergeCell ref="N70:N74"/>
    <mergeCell ref="B60:B64"/>
    <mergeCell ref="D60:D64"/>
    <mergeCell ref="E60:E64"/>
    <mergeCell ref="N60:N64"/>
    <mergeCell ref="A65:A69"/>
    <mergeCell ref="B65:B69"/>
    <mergeCell ref="C65:C69"/>
    <mergeCell ref="N65:N69"/>
    <mergeCell ref="B50:B54"/>
    <mergeCell ref="C50:C54"/>
    <mergeCell ref="D50:D54"/>
    <mergeCell ref="E50:E54"/>
    <mergeCell ref="B55:B59"/>
    <mergeCell ref="C55:C59"/>
    <mergeCell ref="D55:D59"/>
    <mergeCell ref="E55:E59"/>
    <mergeCell ref="B40:B44"/>
    <mergeCell ref="C40:C44"/>
    <mergeCell ref="D40:D44"/>
    <mergeCell ref="E40:E44"/>
    <mergeCell ref="B45:B49"/>
    <mergeCell ref="C45:C49"/>
    <mergeCell ref="D45:D49"/>
    <mergeCell ref="E45:E49"/>
    <mergeCell ref="B30:B34"/>
    <mergeCell ref="C30:C34"/>
    <mergeCell ref="D30:D34"/>
    <mergeCell ref="E30:E34"/>
    <mergeCell ref="B35:B39"/>
    <mergeCell ref="C35:C39"/>
    <mergeCell ref="D35:D39"/>
    <mergeCell ref="E35:E39"/>
    <mergeCell ref="A25:A29"/>
    <mergeCell ref="B25:B29"/>
    <mergeCell ref="C25:C29"/>
    <mergeCell ref="D25:D29"/>
    <mergeCell ref="E25:E29"/>
    <mergeCell ref="N25:N29"/>
    <mergeCell ref="A15:A19"/>
    <mergeCell ref="B15:B19"/>
    <mergeCell ref="C15:C19"/>
    <mergeCell ref="N15:N19"/>
    <mergeCell ref="A20:A24"/>
    <mergeCell ref="B20:B24"/>
    <mergeCell ref="C20:C24"/>
    <mergeCell ref="N20:N24"/>
    <mergeCell ref="G8:L8"/>
    <mergeCell ref="M8:M9"/>
    <mergeCell ref="N8:N9"/>
    <mergeCell ref="A10:A14"/>
    <mergeCell ref="B10:B14"/>
    <mergeCell ref="C10:C14"/>
    <mergeCell ref="N10:N14"/>
    <mergeCell ref="G1:N1"/>
    <mergeCell ref="G3:N3"/>
    <mergeCell ref="G4:N4"/>
    <mergeCell ref="G5:N5"/>
    <mergeCell ref="A6:N6"/>
    <mergeCell ref="A8:A9"/>
    <mergeCell ref="B8:B9"/>
    <mergeCell ref="C8:C9"/>
    <mergeCell ref="D8:E8"/>
    <mergeCell ref="F8:F9"/>
  </mergeCells>
  <pageMargins left="0.39370078740157483" right="0.19685039370078741" top="0.39370078740157483" bottom="0.31496062992125984" header="0.31496062992125984" footer="0.31496062992125984"/>
  <pageSetup paperSize="9" scale="73" orientation="landscape" r:id="rId1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 1</vt:lpstr>
      <vt:lpstr>'лист 1'!Область_печати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2021-01-14T11:21:21Z</cp:lastPrinted>
  <dcterms:created xsi:type="dcterms:W3CDTF">1996-10-08T23:32:33Z</dcterms:created>
  <dcterms:modified xsi:type="dcterms:W3CDTF">2021-01-18T07:11:37Z</dcterms:modified>
</cp:coreProperties>
</file>