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Лист1 (2)" sheetId="1" r:id="rId1"/>
    <sheet name="Лист2" sheetId="2" r:id="rId2"/>
    <sheet name="Лист3" sheetId="3" r:id="rId3"/>
  </sheets>
  <definedNames>
    <definedName name="_xlnm.Print_Area" localSheetId="0">'Лист1 (2)'!$A$1:$J$76</definedName>
  </definedNames>
  <calcPr calcId="124519" iterateDelta="1E-4"/>
</workbook>
</file>

<file path=xl/calcChain.xml><?xml version="1.0" encoding="utf-8"?>
<calcChain xmlns="http://schemas.openxmlformats.org/spreadsheetml/2006/main">
  <c r="J76" i="1"/>
  <c r="J75"/>
  <c r="J74"/>
  <c r="J73"/>
  <c r="J72"/>
  <c r="I72"/>
  <c r="H72"/>
  <c r="G72"/>
  <c r="F72"/>
  <c r="E72"/>
  <c r="D72"/>
  <c r="J71"/>
  <c r="J70"/>
  <c r="J69"/>
  <c r="J68"/>
  <c r="I67"/>
  <c r="H67"/>
  <c r="G67"/>
  <c r="F67"/>
  <c r="E67"/>
  <c r="D67"/>
  <c r="J67" s="1"/>
  <c r="J66"/>
  <c r="J65"/>
  <c r="J60" s="1"/>
  <c r="J57" s="1"/>
  <c r="J64"/>
  <c r="J63"/>
  <c r="J62"/>
  <c r="J61"/>
  <c r="I60"/>
  <c r="H60"/>
  <c r="G60"/>
  <c r="F60"/>
  <c r="E60"/>
  <c r="D60"/>
  <c r="J59"/>
  <c r="J58"/>
  <c r="I57"/>
  <c r="H57"/>
  <c r="G57"/>
  <c r="F57"/>
  <c r="E57"/>
  <c r="D57"/>
  <c r="J56"/>
  <c r="J55"/>
  <c r="J54"/>
  <c r="J53"/>
  <c r="I52"/>
  <c r="H52"/>
  <c r="G52"/>
  <c r="F52"/>
  <c r="E52"/>
  <c r="D52"/>
  <c r="J52" s="1"/>
  <c r="J51"/>
  <c r="J50"/>
  <c r="J49"/>
  <c r="J48"/>
  <c r="I47"/>
  <c r="H47"/>
  <c r="G47"/>
  <c r="F47"/>
  <c r="E47"/>
  <c r="D47"/>
  <c r="J47" s="1"/>
  <c r="J46"/>
  <c r="J45"/>
  <c r="J44"/>
  <c r="J43"/>
  <c r="I42"/>
  <c r="H42"/>
  <c r="G42"/>
  <c r="F42"/>
  <c r="E42"/>
  <c r="D42"/>
  <c r="J42" s="1"/>
  <c r="J41"/>
  <c r="J40"/>
  <c r="J39"/>
  <c r="J38"/>
  <c r="I37"/>
  <c r="H37"/>
  <c r="G37"/>
  <c r="F37"/>
  <c r="E37"/>
  <c r="D37"/>
  <c r="J37" s="1"/>
  <c r="I36"/>
  <c r="H36"/>
  <c r="G36"/>
  <c r="F36"/>
  <c r="E36"/>
  <c r="D36"/>
  <c r="J36" s="1"/>
  <c r="I35"/>
  <c r="H35"/>
  <c r="G35"/>
  <c r="F35"/>
  <c r="E35"/>
  <c r="D35"/>
  <c r="J35" s="1"/>
  <c r="I34"/>
  <c r="H34"/>
  <c r="G34"/>
  <c r="F34"/>
  <c r="E34"/>
  <c r="D34"/>
  <c r="J34" s="1"/>
  <c r="I33"/>
  <c r="H33"/>
  <c r="H32" s="1"/>
  <c r="G33"/>
  <c r="F33"/>
  <c r="F32" s="1"/>
  <c r="E33"/>
  <c r="D33"/>
  <c r="J33" s="1"/>
  <c r="I32"/>
  <c r="G32"/>
  <c r="E32"/>
  <c r="J26"/>
  <c r="J25"/>
  <c r="J24"/>
  <c r="J23"/>
  <c r="J22"/>
  <c r="I22"/>
  <c r="H22"/>
  <c r="G22"/>
  <c r="F22"/>
  <c r="E22"/>
  <c r="D22"/>
  <c r="J21"/>
  <c r="J20"/>
  <c r="J19"/>
  <c r="J18"/>
  <c r="J17"/>
  <c r="I17"/>
  <c r="H17"/>
  <c r="G17"/>
  <c r="F17"/>
  <c r="E17"/>
  <c r="D17"/>
  <c r="I16"/>
  <c r="H16"/>
  <c r="G16"/>
  <c r="F16"/>
  <c r="E16"/>
  <c r="D16"/>
  <c r="J16" s="1"/>
  <c r="I15"/>
  <c r="H15"/>
  <c r="G15"/>
  <c r="F15"/>
  <c r="E15"/>
  <c r="D15"/>
  <c r="J15" s="1"/>
  <c r="I14"/>
  <c r="H14"/>
  <c r="G14"/>
  <c r="F14"/>
  <c r="E14"/>
  <c r="D14"/>
  <c r="J14" s="1"/>
  <c r="I13"/>
  <c r="H13"/>
  <c r="G13"/>
  <c r="F13"/>
  <c r="E13"/>
  <c r="D13"/>
  <c r="J13" s="1"/>
  <c r="J12" s="1"/>
  <c r="I12"/>
  <c r="H12"/>
  <c r="G12"/>
  <c r="F12"/>
  <c r="E12"/>
  <c r="D12"/>
  <c r="I11"/>
  <c r="H11"/>
  <c r="G11"/>
  <c r="F11"/>
  <c r="E11"/>
  <c r="D11"/>
  <c r="J11" s="1"/>
  <c r="I10"/>
  <c r="H10"/>
  <c r="G10"/>
  <c r="F10"/>
  <c r="E10"/>
  <c r="D10"/>
  <c r="J10" s="1"/>
  <c r="I9"/>
  <c r="H9"/>
  <c r="G9"/>
  <c r="F9"/>
  <c r="E9"/>
  <c r="D9"/>
  <c r="I8"/>
  <c r="H8"/>
  <c r="G8"/>
  <c r="F8"/>
  <c r="E8"/>
  <c r="D8"/>
  <c r="J8" s="1"/>
  <c r="I7"/>
  <c r="H7"/>
  <c r="G7"/>
  <c r="F7"/>
  <c r="E7"/>
  <c r="D7"/>
  <c r="J7" s="1"/>
  <c r="J9" l="1"/>
  <c r="D32"/>
  <c r="J32" s="1"/>
</calcChain>
</file>

<file path=xl/sharedStrings.xml><?xml version="1.0" encoding="utf-8"?>
<sst xmlns="http://schemas.openxmlformats.org/spreadsheetml/2006/main" count="135" uniqueCount="43">
  <si>
    <t>Приложение № 3 к муниципальной программе</t>
  </si>
  <si>
    <t>в редакции постановления администрации      города Вятские Поляны                                               от  05.04.2021   №  491</t>
  </si>
  <si>
    <t>Ресурсное обеспечение муниципальной программы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"Развитие жилищно-коммунальной инфраструктуры города Вятские Поляны" на 2020-2025 годы</t>
  </si>
  <si>
    <t>№ п/п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</si>
  <si>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</si>
  <si>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</si>
  <si>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</si>
  <si>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2020 год</t>
  </si>
  <si>
    <t>2021 год</t>
  </si>
  <si>
    <t>2022 год</t>
  </si>
  <si>
    <t>2023 год</t>
  </si>
  <si>
    <t>2024 год</t>
  </si>
  <si>
    <t>2025 год</t>
  </si>
  <si>
    <t>итого</t>
  </si>
  <si>
    <t>Муниципальная программа "Развитие жилищно-коммунальной инфраструктуры города Вятские Поляны" на 2020-2025 годы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</si>
  <si>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</si>
  <si>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</si>
  <si>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</si>
  <si>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</si>
  <si>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</si>
  <si>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"Модернизация и реформирование жилищно-коммунального хозяйства города Вятские Поляны" на 2020-2025 годы</t>
  </si>
  <si>
    <t>1.1</t>
  </si>
  <si>
    <t>Отдельное мероприятие "Развитие и модернизация системы теплоснабжения города"</t>
  </si>
  <si>
    <t>1.2</t>
  </si>
  <si>
    <t>Отдельное мероприятие "Развитие и модернизация систем водоснабжения и водоотведения города"</t>
  </si>
  <si>
    <t>1.3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</si>
  <si>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</si>
  <si>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</si>
  <si>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Подпрограмма  "Обеспечение благоустройства города Вятские Поляны" на 2020-2025 годы</t>
  </si>
  <si>
    <t>2.1</t>
  </si>
  <si>
    <t>Отдельное мероприятие "Обеспечение сохранения и восстановления городских лесов, парков, зеленых насаждений города"</t>
  </si>
  <si>
    <t>2.2</t>
  </si>
  <si>
    <t>Отдельное мероприятие "Улучшение качества мероприятий по обслуживанию уличного и дворового освещения в целях безопасного дорожного движения и передвижения населения города"</t>
  </si>
  <si>
    <t>2.3</t>
  </si>
  <si>
    <t>Отдельное мероприятие "Обеспечение содержания мест захоронения, соблюдение этических норм"</t>
  </si>
  <si>
    <t>2.4</t>
  </si>
  <si>
    <t>Отдельное мероприятие "Улучшение санитарно-эпидемиологической ситуации в городе"</t>
  </si>
  <si>
    <t>Подпрограмма "Энергосбережение и повышение энергетической эффективности города Вятские Поляны" на 2020-2025 годы</t>
  </si>
  <si>
    <t>3.1</t>
  </si>
  <si>
    <t>Отдельное мероприятие "Совершенствование энергетического менеджмента"</t>
  </si>
  <si>
    <t>3.2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</si>
  <si>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</si>
  <si>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отдельное мероприятие "Проведение ремонта жилых помещений участникам и инвалидам Великой Отечественной войны, признанных в установленном порядке нуждающимися в данной мере поддержки"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</si>
</sst>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0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9" fillId="2" borderId="5" xfId="0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/>
    <xf numFmtId="2" fontId="4" fillId="2" borderId="2" xfId="0" applyNumberFormat="1" applyFont="1" applyFill="1" applyBorder="1"/>
    <xf numFmtId="2" fontId="4" fillId="0" borderId="2" xfId="0" applyNumberFormat="1" applyFont="1" applyBorder="1"/>
    <xf numFmtId="164" fontId="0" fillId="0" borderId="0" xfId="0" applyNumberFormat="1"/>
    <xf numFmtId="0" fontId="1" fillId="0" borderId="2" xfId="0" applyFont="1" applyBorder="1"/>
    <xf numFmtId="2" fontId="5" fillId="2" borderId="2" xfId="0" applyNumberFormat="1" applyFont="1" applyFill="1" applyBorder="1"/>
    <xf numFmtId="2" fontId="5" fillId="0" borderId="2" xfId="0" applyNumberFormat="1" applyFont="1" applyBorder="1"/>
    <xf numFmtId="165" fontId="0" fillId="0" borderId="0" xfId="0" applyNumberFormat="1"/>
    <xf numFmtId="2" fontId="6" fillId="2" borderId="2" xfId="0" applyNumberFormat="1" applyFont="1" applyFill="1" applyBorder="1"/>
    <xf numFmtId="2" fontId="7" fillId="2" borderId="2" xfId="0" applyNumberFormat="1" applyFont="1" applyFill="1" applyBorder="1"/>
    <xf numFmtId="2" fontId="7" fillId="2" borderId="2" xfId="0" applyNumberFormat="1" applyFont="1" applyFill="1" applyBorder="1" applyAlignment="1">
      <alignment horizontal="right" vertical="center"/>
    </xf>
    <xf numFmtId="2" fontId="6" fillId="0" borderId="2" xfId="0" applyNumberFormat="1" applyFont="1" applyBorder="1"/>
    <xf numFmtId="0" fontId="0" fillId="0" borderId="0" xfId="0" applyBorder="1"/>
    <xf numFmtId="2" fontId="7" fillId="0" borderId="2" xfId="0" applyNumberFormat="1" applyFont="1" applyBorder="1"/>
    <xf numFmtId="2" fontId="5" fillId="0" borderId="2" xfId="0" applyNumberFormat="1" applyFont="1" applyBorder="1" applyAlignment="1">
      <alignment horizontal="right" vertical="top"/>
    </xf>
    <xf numFmtId="2" fontId="7" fillId="0" borderId="2" xfId="0" applyNumberFormat="1" applyFont="1" applyBorder="1" applyAlignment="1">
      <alignment horizontal="right" vertical="top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6"/>
  <sheetViews>
    <sheetView tabSelected="1" workbookViewId="0">
      <selection activeCell="A4" sqref="A4:J4"/>
    </sheetView>
  </sheetViews>
  <sheetFormatPr defaultRowHeight="15"/>
  <cols>
    <col min="1" max="1" width="3.7109375"/>
    <col min="2" max="2" width="43.42578125"/>
    <col min="3" max="3" width="21.85546875"/>
    <col min="4" max="9" width="11.7109375"/>
    <col min="10" max="10" width="15.5703125"/>
    <col min="11" max="11" width="5.140625"/>
    <col min="12" max="16" width="0" hidden="1"/>
    <col min="17" max="17" width="12.5703125"/>
    <col min="18" max="1025" width="8.7109375"/>
  </cols>
  <sheetData>
    <row r="1" spans="1:17" ht="18" customHeight="1">
      <c r="G1" s="15"/>
      <c r="H1" s="14" t="s">
        <v>0</v>
      </c>
      <c r="I1" s="14"/>
      <c r="J1" s="14"/>
    </row>
    <row r="2" spans="1:17" ht="14.25" customHeight="1">
      <c r="G2" s="15"/>
      <c r="H2" s="15"/>
      <c r="I2" s="15"/>
      <c r="J2" s="15"/>
    </row>
    <row r="3" spans="1:17" s="16" customFormat="1" ht="43.5" customHeight="1">
      <c r="F3" s="17"/>
      <c r="G3" s="17"/>
      <c r="H3" s="13" t="s">
        <v>1</v>
      </c>
      <c r="I3" s="13"/>
      <c r="J3" s="13"/>
    </row>
    <row r="4" spans="1:17" ht="56.25" customHeight="1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12"/>
      <c r="Q4" s="18"/>
    </row>
    <row r="5" spans="1:17" ht="18" customHeight="1">
      <c r="A5" s="11" t="s">
        <v>3</v>
      </c>
      <c r="B5" s="11" t="s">
        <v>4</v>
      </c>
      <c r="C5" s="10" t="s">
        <v>5</v>
      </c>
      <c r="D5" s="9" t="s">
        <v>6</v>
      </c>
      <c r="E5" s="9"/>
      <c r="F5" s="9"/>
      <c r="G5" s="9"/>
      <c r="H5" s="9"/>
      <c r="I5" s="9"/>
      <c r="J5" s="9"/>
    </row>
    <row r="6" spans="1:17" ht="15.75" customHeight="1">
      <c r="A6" s="11"/>
      <c r="B6" s="11"/>
      <c r="C6" s="10"/>
      <c r="D6" s="21" t="s">
        <v>7</v>
      </c>
      <c r="E6" s="21" t="s">
        <v>8</v>
      </c>
      <c r="F6" s="21" t="s">
        <v>9</v>
      </c>
      <c r="G6" s="21" t="s">
        <v>10</v>
      </c>
      <c r="H6" s="19" t="s">
        <v>11</v>
      </c>
      <c r="I6" s="19" t="s">
        <v>12</v>
      </c>
      <c r="J6" s="20" t="s">
        <v>13</v>
      </c>
    </row>
    <row r="7" spans="1:17" ht="15.95" customHeight="1">
      <c r="A7" s="8"/>
      <c r="B7" s="11" t="s">
        <v>14</v>
      </c>
      <c r="C7" s="22" t="s">
        <v>15</v>
      </c>
      <c r="D7" s="23">
        <f>SUM(D8:D11)</f>
        <v>42826.3</v>
      </c>
      <c r="E7" s="23">
        <f>E8+E9+E10+E11</f>
        <v>23616.3</v>
      </c>
      <c r="F7" s="23">
        <f>F8+F9+F10+F11</f>
        <v>116860.4</v>
      </c>
      <c r="G7" s="23">
        <f>G8+G9+G10+G11</f>
        <v>13272.5</v>
      </c>
      <c r="H7" s="23">
        <f>H8+H9+H10+H11</f>
        <v>27825.4</v>
      </c>
      <c r="I7" s="23">
        <f>I8+I9+I10+I11</f>
        <v>29631.600000000002</v>
      </c>
      <c r="J7" s="24">
        <f>SUM(D7:I7)</f>
        <v>254032.5</v>
      </c>
      <c r="Q7" s="25"/>
    </row>
    <row r="8" spans="1:17" ht="15.95" customHeight="1">
      <c r="A8" s="8"/>
      <c r="B8" s="11"/>
      <c r="C8" s="26" t="s">
        <v>16</v>
      </c>
      <c r="D8" s="27">
        <f t="shared" ref="D8:I8" si="0">D13+D33+D58</f>
        <v>0</v>
      </c>
      <c r="E8" s="27">
        <f t="shared" si="0"/>
        <v>0</v>
      </c>
      <c r="F8" s="27">
        <f t="shared" si="0"/>
        <v>100000</v>
      </c>
      <c r="G8" s="27">
        <f t="shared" si="0"/>
        <v>0</v>
      </c>
      <c r="H8" s="27">
        <f t="shared" si="0"/>
        <v>0</v>
      </c>
      <c r="I8" s="27">
        <f t="shared" si="0"/>
        <v>0</v>
      </c>
      <c r="J8" s="28">
        <f>SUM(D8:I8)</f>
        <v>100000</v>
      </c>
      <c r="Q8" s="25"/>
    </row>
    <row r="9" spans="1:17" ht="15.95" customHeight="1">
      <c r="A9" s="8"/>
      <c r="B9" s="11"/>
      <c r="C9" s="22" t="s">
        <v>17</v>
      </c>
      <c r="D9" s="27">
        <f t="shared" ref="D9:J9" si="1">D14+D34+D59+D74</f>
        <v>21190.7</v>
      </c>
      <c r="E9" s="27">
        <f t="shared" si="1"/>
        <v>5188.5</v>
      </c>
      <c r="F9" s="27">
        <f t="shared" si="1"/>
        <v>1297.9000000000001</v>
      </c>
      <c r="G9" s="27">
        <f t="shared" si="1"/>
        <v>288</v>
      </c>
      <c r="H9" s="27">
        <f t="shared" si="1"/>
        <v>288</v>
      </c>
      <c r="I9" s="27">
        <f t="shared" si="1"/>
        <v>288</v>
      </c>
      <c r="J9" s="27">
        <f t="shared" si="1"/>
        <v>28541.100000000002</v>
      </c>
      <c r="Q9" s="29"/>
    </row>
    <row r="10" spans="1:17" ht="15.95" customHeight="1">
      <c r="A10" s="8"/>
      <c r="B10" s="11"/>
      <c r="C10" s="22" t="s">
        <v>18</v>
      </c>
      <c r="D10" s="27">
        <f t="shared" ref="D10:I10" si="2">D15+D35+D60+D75</f>
        <v>21635.599999999999</v>
      </c>
      <c r="E10" s="27">
        <f t="shared" si="2"/>
        <v>18427.8</v>
      </c>
      <c r="F10" s="27">
        <f t="shared" si="2"/>
        <v>15562.5</v>
      </c>
      <c r="G10" s="27">
        <f t="shared" si="2"/>
        <v>12984.5</v>
      </c>
      <c r="H10" s="27">
        <f t="shared" si="2"/>
        <v>27537.4</v>
      </c>
      <c r="I10" s="27">
        <f t="shared" si="2"/>
        <v>29343.600000000002</v>
      </c>
      <c r="J10" s="27">
        <f>SUM(D10:I10)</f>
        <v>125491.4</v>
      </c>
      <c r="Q10" s="29"/>
    </row>
    <row r="11" spans="1:17" ht="15.95" customHeight="1">
      <c r="A11" s="8"/>
      <c r="B11" s="11"/>
      <c r="C11" s="22" t="s">
        <v>19</v>
      </c>
      <c r="D11" s="27">
        <f t="shared" ref="D11:I11" si="3">D16+D36+D61</f>
        <v>0</v>
      </c>
      <c r="E11" s="27">
        <f t="shared" si="3"/>
        <v>0</v>
      </c>
      <c r="F11" s="27">
        <f t="shared" si="3"/>
        <v>0</v>
      </c>
      <c r="G11" s="27">
        <f t="shared" si="3"/>
        <v>0</v>
      </c>
      <c r="H11" s="27">
        <f t="shared" si="3"/>
        <v>0</v>
      </c>
      <c r="I11" s="27">
        <f t="shared" si="3"/>
        <v>0</v>
      </c>
      <c r="J11" s="27">
        <f>SUM(D11:I11)</f>
        <v>0</v>
      </c>
      <c r="Q11" s="29"/>
    </row>
    <row r="12" spans="1:17" ht="15.95" customHeight="1">
      <c r="A12" s="9">
        <v>1</v>
      </c>
      <c r="B12" s="11" t="s">
        <v>20</v>
      </c>
      <c r="C12" s="22" t="s">
        <v>15</v>
      </c>
      <c r="D12" s="30">
        <f>SUM(D13:D16)</f>
        <v>23112.5</v>
      </c>
      <c r="E12" s="30">
        <f t="shared" ref="E12:J12" si="4">E13+E14+E15+E16</f>
        <v>5282.6</v>
      </c>
      <c r="F12" s="30">
        <f t="shared" si="4"/>
        <v>103030.9</v>
      </c>
      <c r="G12" s="30">
        <f t="shared" si="4"/>
        <v>0</v>
      </c>
      <c r="H12" s="30">
        <f t="shared" si="4"/>
        <v>0</v>
      </c>
      <c r="I12" s="30">
        <f t="shared" si="4"/>
        <v>1250.4000000000001</v>
      </c>
      <c r="J12" s="30">
        <f t="shared" si="4"/>
        <v>132676.4</v>
      </c>
      <c r="Q12" s="29"/>
    </row>
    <row r="13" spans="1:17" ht="15.95" customHeight="1">
      <c r="A13" s="9"/>
      <c r="B13" s="11"/>
      <c r="C13" s="26" t="s">
        <v>16</v>
      </c>
      <c r="D13" s="31">
        <f t="shared" ref="D13:I16" si="5">SUM(D18+D23)</f>
        <v>0</v>
      </c>
      <c r="E13" s="31">
        <f t="shared" si="5"/>
        <v>0</v>
      </c>
      <c r="F13" s="31">
        <f t="shared" si="5"/>
        <v>100000</v>
      </c>
      <c r="G13" s="31">
        <f t="shared" si="5"/>
        <v>0</v>
      </c>
      <c r="H13" s="31">
        <f t="shared" si="5"/>
        <v>0</v>
      </c>
      <c r="I13" s="31">
        <f t="shared" si="5"/>
        <v>0</v>
      </c>
      <c r="J13" s="27">
        <f>SUM(D13:I13)</f>
        <v>100000</v>
      </c>
    </row>
    <row r="14" spans="1:17" ht="15.95" customHeight="1">
      <c r="A14" s="9"/>
      <c r="B14" s="11"/>
      <c r="C14" s="22" t="s">
        <v>17</v>
      </c>
      <c r="D14" s="31">
        <f t="shared" si="5"/>
        <v>20982.3</v>
      </c>
      <c r="E14" s="31">
        <f t="shared" si="5"/>
        <v>4900.5</v>
      </c>
      <c r="F14" s="31">
        <f t="shared" si="5"/>
        <v>1009.9</v>
      </c>
      <c r="G14" s="31">
        <f t="shared" si="5"/>
        <v>0</v>
      </c>
      <c r="H14" s="31">
        <f t="shared" si="5"/>
        <v>0</v>
      </c>
      <c r="I14" s="31">
        <f t="shared" si="5"/>
        <v>0</v>
      </c>
      <c r="J14" s="27">
        <f>SUM(D14:I14)</f>
        <v>26892.7</v>
      </c>
    </row>
    <row r="15" spans="1:17" ht="15.95" customHeight="1">
      <c r="A15" s="9"/>
      <c r="B15" s="11"/>
      <c r="C15" s="22" t="s">
        <v>18</v>
      </c>
      <c r="D15" s="31">
        <f t="shared" si="5"/>
        <v>2130.1999999999998</v>
      </c>
      <c r="E15" s="31">
        <f t="shared" si="5"/>
        <v>382.1</v>
      </c>
      <c r="F15" s="31">
        <f t="shared" si="5"/>
        <v>2021</v>
      </c>
      <c r="G15" s="31">
        <f t="shared" si="5"/>
        <v>0</v>
      </c>
      <c r="H15" s="31">
        <f t="shared" si="5"/>
        <v>0</v>
      </c>
      <c r="I15" s="31">
        <f t="shared" si="5"/>
        <v>1250.4000000000001</v>
      </c>
      <c r="J15" s="27">
        <f>SUM(D15:I15)</f>
        <v>5783.6999999999989</v>
      </c>
    </row>
    <row r="16" spans="1:17" ht="15.95" customHeight="1">
      <c r="A16" s="9"/>
      <c r="B16" s="11"/>
      <c r="C16" s="22" t="s">
        <v>19</v>
      </c>
      <c r="D16" s="31">
        <f t="shared" si="5"/>
        <v>0</v>
      </c>
      <c r="E16" s="31">
        <f t="shared" si="5"/>
        <v>0</v>
      </c>
      <c r="F16" s="31">
        <f t="shared" si="5"/>
        <v>0</v>
      </c>
      <c r="G16" s="31">
        <f t="shared" si="5"/>
        <v>0</v>
      </c>
      <c r="H16" s="31">
        <f t="shared" si="5"/>
        <v>0</v>
      </c>
      <c r="I16" s="31">
        <f t="shared" si="5"/>
        <v>0</v>
      </c>
      <c r="J16" s="27">
        <f>SUM(D16:I16)</f>
        <v>0</v>
      </c>
    </row>
    <row r="17" spans="1:17" ht="15.95" customHeight="1">
      <c r="A17" s="7" t="s">
        <v>21</v>
      </c>
      <c r="B17" s="6" t="s">
        <v>22</v>
      </c>
      <c r="C17" s="22" t="s">
        <v>15</v>
      </c>
      <c r="D17" s="31">
        <f>SUM(D18:D21)</f>
        <v>18162.5</v>
      </c>
      <c r="E17" s="31">
        <f t="shared" ref="E17:J17" si="6">E18+E19+E20+E21</f>
        <v>332.6</v>
      </c>
      <c r="F17" s="31">
        <f t="shared" si="6"/>
        <v>1000</v>
      </c>
      <c r="G17" s="31">
        <f t="shared" si="6"/>
        <v>0</v>
      </c>
      <c r="H17" s="31">
        <f t="shared" si="6"/>
        <v>0</v>
      </c>
      <c r="I17" s="31">
        <f t="shared" si="6"/>
        <v>0</v>
      </c>
      <c r="J17" s="31">
        <f t="shared" si="6"/>
        <v>19495.099999999999</v>
      </c>
    </row>
    <row r="18" spans="1:17" ht="15.95" customHeight="1">
      <c r="A18" s="7"/>
      <c r="B18" s="6"/>
      <c r="C18" s="26" t="s">
        <v>16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27">
        <f>SUM(D18:I18)</f>
        <v>0</v>
      </c>
    </row>
    <row r="19" spans="1:17" ht="15.95" customHeight="1">
      <c r="A19" s="7"/>
      <c r="B19" s="6"/>
      <c r="C19" s="22" t="s">
        <v>17</v>
      </c>
      <c r="D19" s="31">
        <v>16081.8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27">
        <f>SUM(D19:I19)</f>
        <v>16081.8</v>
      </c>
    </row>
    <row r="20" spans="1:17" ht="15.95" customHeight="1">
      <c r="A20" s="7"/>
      <c r="B20" s="6"/>
      <c r="C20" s="22" t="s">
        <v>18</v>
      </c>
      <c r="D20" s="31">
        <v>2080.6999999999998</v>
      </c>
      <c r="E20" s="31">
        <v>332.6</v>
      </c>
      <c r="F20" s="31">
        <v>1000</v>
      </c>
      <c r="G20" s="31">
        <v>0</v>
      </c>
      <c r="H20" s="31">
        <v>0</v>
      </c>
      <c r="I20" s="31">
        <v>0</v>
      </c>
      <c r="J20" s="27">
        <f>SUM(D20:I20)</f>
        <v>3413.2999999999997</v>
      </c>
    </row>
    <row r="21" spans="1:17" ht="15.95" customHeight="1">
      <c r="A21" s="7"/>
      <c r="B21" s="6"/>
      <c r="C21" s="22" t="s">
        <v>19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27">
        <f>SUM(D21:I21)</f>
        <v>0</v>
      </c>
    </row>
    <row r="22" spans="1:17" ht="15.95" customHeight="1">
      <c r="A22" s="7" t="s">
        <v>23</v>
      </c>
      <c r="B22" s="6" t="s">
        <v>24</v>
      </c>
      <c r="C22" s="22" t="s">
        <v>15</v>
      </c>
      <c r="D22" s="31">
        <f>SUM(D23:D26)</f>
        <v>4950</v>
      </c>
      <c r="E22" s="31">
        <f t="shared" ref="E22:J22" si="7">E23+E24+E25+E26</f>
        <v>4950</v>
      </c>
      <c r="F22" s="31">
        <f t="shared" si="7"/>
        <v>102030.9</v>
      </c>
      <c r="G22" s="31">
        <f t="shared" si="7"/>
        <v>0</v>
      </c>
      <c r="H22" s="31">
        <f t="shared" si="7"/>
        <v>0</v>
      </c>
      <c r="I22" s="31">
        <f t="shared" si="7"/>
        <v>1250.4000000000001</v>
      </c>
      <c r="J22" s="31">
        <f t="shared" si="7"/>
        <v>113181.29999999999</v>
      </c>
    </row>
    <row r="23" spans="1:17" ht="15.95" customHeight="1">
      <c r="A23" s="7"/>
      <c r="B23" s="6"/>
      <c r="C23" s="26" t="s">
        <v>16</v>
      </c>
      <c r="D23" s="31">
        <v>0</v>
      </c>
      <c r="E23" s="31">
        <v>0</v>
      </c>
      <c r="F23" s="31">
        <v>100000</v>
      </c>
      <c r="G23" s="31">
        <v>0</v>
      </c>
      <c r="H23" s="31">
        <v>0</v>
      </c>
      <c r="I23" s="31">
        <v>0</v>
      </c>
      <c r="J23" s="27">
        <f>SUM(D23:I23)</f>
        <v>100000</v>
      </c>
    </row>
    <row r="24" spans="1:17" ht="15.95" customHeight="1">
      <c r="A24" s="7"/>
      <c r="B24" s="6"/>
      <c r="C24" s="22" t="s">
        <v>17</v>
      </c>
      <c r="D24" s="31">
        <v>4900.5</v>
      </c>
      <c r="E24" s="31">
        <v>4900.5</v>
      </c>
      <c r="F24" s="31">
        <v>1009.9</v>
      </c>
      <c r="G24" s="31">
        <v>0</v>
      </c>
      <c r="H24" s="31">
        <v>0</v>
      </c>
      <c r="I24" s="31">
        <v>0</v>
      </c>
      <c r="J24" s="27">
        <f>SUM(D24:I24)</f>
        <v>10810.9</v>
      </c>
    </row>
    <row r="25" spans="1:17" ht="15.95" customHeight="1">
      <c r="A25" s="7"/>
      <c r="B25" s="6"/>
      <c r="C25" s="22" t="s">
        <v>18</v>
      </c>
      <c r="D25" s="31">
        <v>49.5</v>
      </c>
      <c r="E25" s="31">
        <v>49.5</v>
      </c>
      <c r="F25" s="31">
        <v>1021</v>
      </c>
      <c r="G25" s="31">
        <v>0</v>
      </c>
      <c r="H25" s="31">
        <v>0</v>
      </c>
      <c r="I25" s="31">
        <v>1250.4000000000001</v>
      </c>
      <c r="J25" s="27">
        <f>SUM(D25:I25)</f>
        <v>2370.4</v>
      </c>
    </row>
    <row r="26" spans="1:17" ht="15.95" customHeight="1">
      <c r="A26" s="7"/>
      <c r="B26" s="6"/>
      <c r="C26" s="22" t="s">
        <v>19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27">
        <f>SUM(D26:I26)</f>
        <v>0</v>
      </c>
    </row>
    <row r="27" spans="1:17" ht="15.95" customHeight="1">
      <c r="A27" s="7" t="s">
        <v>25</v>
      </c>
      <c r="B27" s="6" t="s">
        <v>26</v>
      </c>
      <c r="C27" s="22" t="s">
        <v>15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</row>
    <row r="28" spans="1:17" ht="15.95" customHeight="1">
      <c r="A28" s="7"/>
      <c r="B28" s="6"/>
      <c r="C28" s="26" t="s">
        <v>16</v>
      </c>
      <c r="D28" s="32" t="s">
        <v>27</v>
      </c>
      <c r="E28" s="32" t="s">
        <v>27</v>
      </c>
      <c r="F28" s="32" t="s">
        <v>27</v>
      </c>
      <c r="G28" s="32" t="s">
        <v>27</v>
      </c>
      <c r="H28" s="32" t="s">
        <v>27</v>
      </c>
      <c r="I28" s="32" t="s">
        <v>27</v>
      </c>
      <c r="J28" s="32" t="s">
        <v>27</v>
      </c>
    </row>
    <row r="29" spans="1:17" ht="15.95" customHeight="1">
      <c r="A29" s="7"/>
      <c r="B29" s="6"/>
      <c r="C29" s="22" t="s">
        <v>17</v>
      </c>
      <c r="D29" s="32" t="s">
        <v>27</v>
      </c>
      <c r="E29" s="32" t="s">
        <v>27</v>
      </c>
      <c r="F29" s="32" t="s">
        <v>27</v>
      </c>
      <c r="G29" s="32" t="s">
        <v>27</v>
      </c>
      <c r="H29" s="32" t="s">
        <v>27</v>
      </c>
      <c r="I29" s="32" t="s">
        <v>27</v>
      </c>
      <c r="J29" s="32" t="s">
        <v>27</v>
      </c>
    </row>
    <row r="30" spans="1:17" ht="15.95" customHeight="1">
      <c r="A30" s="7"/>
      <c r="B30" s="6"/>
      <c r="C30" s="22" t="s">
        <v>18</v>
      </c>
      <c r="D30" s="32" t="s">
        <v>27</v>
      </c>
      <c r="E30" s="32" t="s">
        <v>27</v>
      </c>
      <c r="F30" s="32" t="s">
        <v>27</v>
      </c>
      <c r="G30" s="32" t="s">
        <v>27</v>
      </c>
      <c r="H30" s="32" t="s">
        <v>27</v>
      </c>
      <c r="I30" s="32" t="s">
        <v>27</v>
      </c>
      <c r="J30" s="32" t="s">
        <v>27</v>
      </c>
    </row>
    <row r="31" spans="1:17" ht="15.95" customHeight="1">
      <c r="A31" s="7"/>
      <c r="B31" s="6"/>
      <c r="C31" s="22" t="s">
        <v>19</v>
      </c>
      <c r="D31" s="32" t="s">
        <v>27</v>
      </c>
      <c r="E31" s="32" t="s">
        <v>27</v>
      </c>
      <c r="F31" s="32" t="s">
        <v>27</v>
      </c>
      <c r="G31" s="32" t="s">
        <v>27</v>
      </c>
      <c r="H31" s="32" t="s">
        <v>27</v>
      </c>
      <c r="I31" s="32" t="s">
        <v>27</v>
      </c>
      <c r="J31" s="32" t="s">
        <v>27</v>
      </c>
    </row>
    <row r="32" spans="1:17" ht="15.95" customHeight="1">
      <c r="A32" s="9">
        <v>2</v>
      </c>
      <c r="B32" s="11" t="s">
        <v>28</v>
      </c>
      <c r="C32" s="22" t="s">
        <v>15</v>
      </c>
      <c r="D32" s="30">
        <f t="shared" ref="D32:I32" si="8">D33+D34+D35+D36</f>
        <v>19662</v>
      </c>
      <c r="E32" s="30">
        <f t="shared" si="8"/>
        <v>18328.7</v>
      </c>
      <c r="F32" s="30">
        <f t="shared" si="8"/>
        <v>13824.5</v>
      </c>
      <c r="G32" s="30">
        <f t="shared" si="8"/>
        <v>13267.5</v>
      </c>
      <c r="H32" s="30">
        <f t="shared" si="8"/>
        <v>27820.400000000001</v>
      </c>
      <c r="I32" s="30">
        <f t="shared" si="8"/>
        <v>28376.2</v>
      </c>
      <c r="J32" s="33">
        <f t="shared" ref="J32:J56" si="9">SUM(D32:I32)</f>
        <v>121279.3</v>
      </c>
      <c r="K32" s="34"/>
      <c r="Q32" s="29"/>
    </row>
    <row r="33" spans="1:11" ht="15.95" customHeight="1">
      <c r="A33" s="9"/>
      <c r="B33" s="11"/>
      <c r="C33" s="26" t="s">
        <v>16</v>
      </c>
      <c r="D33" s="31">
        <f t="shared" ref="D33:I36" si="10">SUM(D38+D43+D48+D53)</f>
        <v>0</v>
      </c>
      <c r="E33" s="31">
        <f t="shared" si="10"/>
        <v>0</v>
      </c>
      <c r="F33" s="31">
        <f t="shared" si="10"/>
        <v>0</v>
      </c>
      <c r="G33" s="31">
        <f t="shared" si="10"/>
        <v>0</v>
      </c>
      <c r="H33" s="31">
        <f t="shared" si="10"/>
        <v>0</v>
      </c>
      <c r="I33" s="31">
        <f t="shared" si="10"/>
        <v>0</v>
      </c>
      <c r="J33" s="27">
        <f t="shared" si="9"/>
        <v>0</v>
      </c>
      <c r="K33" s="34"/>
    </row>
    <row r="34" spans="1:11" ht="15.95" customHeight="1">
      <c r="A34" s="9"/>
      <c r="B34" s="11"/>
      <c r="C34" s="22" t="s">
        <v>17</v>
      </c>
      <c r="D34" s="31">
        <f t="shared" si="10"/>
        <v>158.4</v>
      </c>
      <c r="E34" s="31">
        <f t="shared" si="10"/>
        <v>288</v>
      </c>
      <c r="F34" s="31">
        <f t="shared" si="10"/>
        <v>288</v>
      </c>
      <c r="G34" s="31">
        <f t="shared" si="10"/>
        <v>288</v>
      </c>
      <c r="H34" s="31">
        <f t="shared" si="10"/>
        <v>288</v>
      </c>
      <c r="I34" s="31">
        <f t="shared" si="10"/>
        <v>288</v>
      </c>
      <c r="J34" s="27">
        <f t="shared" si="9"/>
        <v>1598.4</v>
      </c>
      <c r="K34" s="34"/>
    </row>
    <row r="35" spans="1:11" ht="15.95" customHeight="1">
      <c r="A35" s="9"/>
      <c r="B35" s="11"/>
      <c r="C35" s="22" t="s">
        <v>18</v>
      </c>
      <c r="D35" s="31">
        <f t="shared" si="10"/>
        <v>19503.599999999999</v>
      </c>
      <c r="E35" s="31">
        <f t="shared" si="10"/>
        <v>18040.7</v>
      </c>
      <c r="F35" s="31">
        <f t="shared" si="10"/>
        <v>13536.5</v>
      </c>
      <c r="G35" s="31">
        <f t="shared" si="10"/>
        <v>12979.5</v>
      </c>
      <c r="H35" s="31">
        <f t="shared" si="10"/>
        <v>27532.400000000001</v>
      </c>
      <c r="I35" s="31">
        <f t="shared" si="10"/>
        <v>28088.2</v>
      </c>
      <c r="J35" s="27">
        <f t="shared" si="9"/>
        <v>119680.90000000001</v>
      </c>
      <c r="K35" s="34"/>
    </row>
    <row r="36" spans="1:11" ht="15.95" customHeight="1">
      <c r="A36" s="9"/>
      <c r="B36" s="11"/>
      <c r="C36" s="22" t="s">
        <v>19</v>
      </c>
      <c r="D36" s="31">
        <f t="shared" si="10"/>
        <v>0</v>
      </c>
      <c r="E36" s="31">
        <f t="shared" si="10"/>
        <v>0</v>
      </c>
      <c r="F36" s="31">
        <f t="shared" si="10"/>
        <v>0</v>
      </c>
      <c r="G36" s="31">
        <f t="shared" si="10"/>
        <v>0</v>
      </c>
      <c r="H36" s="31">
        <f t="shared" si="10"/>
        <v>0</v>
      </c>
      <c r="I36" s="31">
        <f t="shared" si="10"/>
        <v>0</v>
      </c>
      <c r="J36" s="27">
        <f t="shared" si="9"/>
        <v>0</v>
      </c>
      <c r="K36" s="34"/>
    </row>
    <row r="37" spans="1:11" ht="15.95" customHeight="1">
      <c r="A37" s="7" t="s">
        <v>29</v>
      </c>
      <c r="B37" s="5" t="s">
        <v>30</v>
      </c>
      <c r="C37" s="22" t="s">
        <v>15</v>
      </c>
      <c r="D37" s="31">
        <f t="shared" ref="D37:I37" si="11">D38+D39+D40+D41</f>
        <v>3875.8</v>
      </c>
      <c r="E37" s="31">
        <f t="shared" si="11"/>
        <v>2049.1999999999998</v>
      </c>
      <c r="F37" s="31">
        <f t="shared" si="11"/>
        <v>1757</v>
      </c>
      <c r="G37" s="31">
        <f t="shared" si="11"/>
        <v>1200</v>
      </c>
      <c r="H37" s="31">
        <f t="shared" si="11"/>
        <v>9885</v>
      </c>
      <c r="I37" s="31">
        <f t="shared" si="11"/>
        <v>10379</v>
      </c>
      <c r="J37" s="35">
        <f t="shared" si="9"/>
        <v>29146</v>
      </c>
      <c r="K37" s="34"/>
    </row>
    <row r="38" spans="1:11" ht="15.95" customHeight="1">
      <c r="A38" s="7"/>
      <c r="B38" s="5"/>
      <c r="C38" s="26" t="s">
        <v>16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27">
        <f t="shared" si="9"/>
        <v>0</v>
      </c>
      <c r="K38" s="34"/>
    </row>
    <row r="39" spans="1:11" ht="15.95" customHeight="1">
      <c r="A39" s="7"/>
      <c r="B39" s="5"/>
      <c r="C39" s="22" t="s">
        <v>17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27">
        <f t="shared" si="9"/>
        <v>0</v>
      </c>
      <c r="K39" s="34"/>
    </row>
    <row r="40" spans="1:11" ht="15.95" customHeight="1">
      <c r="A40" s="7"/>
      <c r="B40" s="5"/>
      <c r="C40" s="22" t="s">
        <v>18</v>
      </c>
      <c r="D40" s="31">
        <v>3875.8</v>
      </c>
      <c r="E40" s="31">
        <v>2049.1999999999998</v>
      </c>
      <c r="F40" s="31">
        <v>1757</v>
      </c>
      <c r="G40" s="31">
        <v>1200</v>
      </c>
      <c r="H40" s="31">
        <v>9885</v>
      </c>
      <c r="I40" s="31">
        <v>10379</v>
      </c>
      <c r="J40" s="27">
        <f t="shared" si="9"/>
        <v>29146</v>
      </c>
      <c r="K40" s="34"/>
    </row>
    <row r="41" spans="1:11" ht="15.95" customHeight="1">
      <c r="A41" s="7"/>
      <c r="B41" s="5"/>
      <c r="C41" s="22" t="s">
        <v>19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27">
        <f t="shared" si="9"/>
        <v>0</v>
      </c>
      <c r="K41" s="34"/>
    </row>
    <row r="42" spans="1:11" ht="15.95" customHeight="1">
      <c r="A42" s="7" t="s">
        <v>31</v>
      </c>
      <c r="B42" s="4" t="s">
        <v>32</v>
      </c>
      <c r="C42" s="22" t="s">
        <v>15</v>
      </c>
      <c r="D42" s="31">
        <f t="shared" ref="D42:I42" si="12">D43+D44+D45+D46</f>
        <v>14418.7</v>
      </c>
      <c r="E42" s="31">
        <f t="shared" si="12"/>
        <v>15491.5</v>
      </c>
      <c r="F42" s="31">
        <f t="shared" si="12"/>
        <v>11479.5</v>
      </c>
      <c r="G42" s="31">
        <f t="shared" si="12"/>
        <v>11479.5</v>
      </c>
      <c r="H42" s="31">
        <f t="shared" si="12"/>
        <v>16867.400000000001</v>
      </c>
      <c r="I42" s="31">
        <f t="shared" si="12"/>
        <v>16929.2</v>
      </c>
      <c r="J42" s="35">
        <f t="shared" si="9"/>
        <v>86665.8</v>
      </c>
      <c r="K42" s="34"/>
    </row>
    <row r="43" spans="1:11" ht="15.95" customHeight="1">
      <c r="A43" s="7"/>
      <c r="B43" s="4"/>
      <c r="C43" s="26" t="s">
        <v>16</v>
      </c>
      <c r="D43" s="36">
        <v>0</v>
      </c>
      <c r="E43" s="36">
        <v>0</v>
      </c>
      <c r="F43" s="37">
        <v>0</v>
      </c>
      <c r="G43" s="37">
        <v>0</v>
      </c>
      <c r="H43" s="37">
        <v>0</v>
      </c>
      <c r="I43" s="37">
        <v>0</v>
      </c>
      <c r="J43" s="27">
        <f t="shared" si="9"/>
        <v>0</v>
      </c>
      <c r="K43" s="34"/>
    </row>
    <row r="44" spans="1:11" ht="15.95" customHeight="1">
      <c r="A44" s="7"/>
      <c r="B44" s="4"/>
      <c r="C44" s="22" t="s">
        <v>17</v>
      </c>
      <c r="D44" s="36">
        <v>0</v>
      </c>
      <c r="E44" s="36">
        <v>0</v>
      </c>
      <c r="F44" s="37">
        <v>0</v>
      </c>
      <c r="G44" s="37">
        <v>0</v>
      </c>
      <c r="H44" s="37">
        <v>0</v>
      </c>
      <c r="I44" s="37">
        <v>0</v>
      </c>
      <c r="J44" s="27">
        <f t="shared" si="9"/>
        <v>0</v>
      </c>
      <c r="K44" s="34"/>
    </row>
    <row r="45" spans="1:11" ht="15.95" customHeight="1">
      <c r="A45" s="7"/>
      <c r="B45" s="4"/>
      <c r="C45" s="22" t="s">
        <v>18</v>
      </c>
      <c r="D45" s="36">
        <v>14418.7</v>
      </c>
      <c r="E45" s="36">
        <v>15491.5</v>
      </c>
      <c r="F45" s="36">
        <v>11479.5</v>
      </c>
      <c r="G45" s="36">
        <v>11479.5</v>
      </c>
      <c r="H45" s="36">
        <v>16867.400000000001</v>
      </c>
      <c r="I45" s="36">
        <v>16929.2</v>
      </c>
      <c r="J45" s="27">
        <f t="shared" si="9"/>
        <v>86665.8</v>
      </c>
      <c r="K45" s="34"/>
    </row>
    <row r="46" spans="1:11" ht="15.95" customHeight="1">
      <c r="A46" s="7"/>
      <c r="B46" s="4"/>
      <c r="C46" s="22" t="s">
        <v>19</v>
      </c>
      <c r="D46" s="36">
        <v>0</v>
      </c>
      <c r="E46" s="36">
        <v>0</v>
      </c>
      <c r="F46" s="37">
        <v>0</v>
      </c>
      <c r="G46" s="37">
        <v>0</v>
      </c>
      <c r="H46" s="37">
        <v>0</v>
      </c>
      <c r="I46" s="37">
        <v>0</v>
      </c>
      <c r="J46" s="27">
        <f t="shared" si="9"/>
        <v>0</v>
      </c>
      <c r="K46" s="34"/>
    </row>
    <row r="47" spans="1:11" ht="15.95" customHeight="1">
      <c r="A47" s="7" t="s">
        <v>33</v>
      </c>
      <c r="B47" s="4" t="s">
        <v>34</v>
      </c>
      <c r="C47" s="22" t="s">
        <v>15</v>
      </c>
      <c r="D47" s="31">
        <f t="shared" ref="D47:I47" si="13">D48+D49+D50+D51</f>
        <v>828</v>
      </c>
      <c r="E47" s="31">
        <f t="shared" si="13"/>
        <v>400</v>
      </c>
      <c r="F47" s="31">
        <f t="shared" si="13"/>
        <v>300</v>
      </c>
      <c r="G47" s="31">
        <f t="shared" si="13"/>
        <v>300</v>
      </c>
      <c r="H47" s="31">
        <f t="shared" si="13"/>
        <v>780</v>
      </c>
      <c r="I47" s="31">
        <f t="shared" si="13"/>
        <v>780</v>
      </c>
      <c r="J47" s="35">
        <f t="shared" si="9"/>
        <v>3388</v>
      </c>
      <c r="K47" s="34"/>
    </row>
    <row r="48" spans="1:11" ht="15.95" customHeight="1">
      <c r="A48" s="7"/>
      <c r="B48" s="4"/>
      <c r="C48" s="26" t="s">
        <v>16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27">
        <f t="shared" si="9"/>
        <v>0</v>
      </c>
      <c r="K48" s="34"/>
    </row>
    <row r="49" spans="1:11" ht="15.95" customHeight="1">
      <c r="A49" s="7"/>
      <c r="B49" s="4"/>
      <c r="C49" s="22" t="s">
        <v>17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27">
        <f t="shared" si="9"/>
        <v>0</v>
      </c>
      <c r="K49" s="34"/>
    </row>
    <row r="50" spans="1:11" ht="15.95" customHeight="1">
      <c r="A50" s="7"/>
      <c r="B50" s="4"/>
      <c r="C50" s="22" t="s">
        <v>18</v>
      </c>
      <c r="D50" s="31">
        <v>828</v>
      </c>
      <c r="E50" s="31">
        <v>400</v>
      </c>
      <c r="F50" s="31">
        <v>300</v>
      </c>
      <c r="G50" s="31">
        <v>300</v>
      </c>
      <c r="H50" s="31">
        <v>780</v>
      </c>
      <c r="I50" s="31">
        <v>780</v>
      </c>
      <c r="J50" s="27">
        <f t="shared" si="9"/>
        <v>3388</v>
      </c>
      <c r="K50" s="34"/>
    </row>
    <row r="51" spans="1:11" ht="15.95" customHeight="1">
      <c r="A51" s="7"/>
      <c r="B51" s="4"/>
      <c r="C51" s="22" t="s">
        <v>19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27">
        <f t="shared" si="9"/>
        <v>0</v>
      </c>
      <c r="K51" s="34"/>
    </row>
    <row r="52" spans="1:11" ht="15.95" customHeight="1">
      <c r="A52" s="7" t="s">
        <v>35</v>
      </c>
      <c r="B52" s="4" t="s">
        <v>36</v>
      </c>
      <c r="C52" s="22" t="s">
        <v>15</v>
      </c>
      <c r="D52" s="31">
        <f t="shared" ref="D52:I52" si="14">D53+D54+D55+D56</f>
        <v>539.5</v>
      </c>
      <c r="E52" s="31">
        <f t="shared" si="14"/>
        <v>388</v>
      </c>
      <c r="F52" s="31">
        <f t="shared" si="14"/>
        <v>288</v>
      </c>
      <c r="G52" s="31">
        <f t="shared" si="14"/>
        <v>288</v>
      </c>
      <c r="H52" s="31">
        <f t="shared" si="14"/>
        <v>288</v>
      </c>
      <c r="I52" s="31">
        <f t="shared" si="14"/>
        <v>288</v>
      </c>
      <c r="J52" s="35">
        <f t="shared" si="9"/>
        <v>2079.5</v>
      </c>
      <c r="K52" s="34"/>
    </row>
    <row r="53" spans="1:11" ht="15.95" customHeight="1">
      <c r="A53" s="7"/>
      <c r="B53" s="4"/>
      <c r="C53" s="26" t="s">
        <v>16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27">
        <f t="shared" si="9"/>
        <v>0</v>
      </c>
      <c r="K53" s="34"/>
    </row>
    <row r="54" spans="1:11" ht="15.95" customHeight="1">
      <c r="A54" s="7"/>
      <c r="B54" s="4"/>
      <c r="C54" s="22" t="s">
        <v>17</v>
      </c>
      <c r="D54" s="31">
        <v>158.4</v>
      </c>
      <c r="E54" s="31">
        <v>288</v>
      </c>
      <c r="F54" s="31">
        <v>288</v>
      </c>
      <c r="G54" s="31">
        <v>288</v>
      </c>
      <c r="H54" s="31">
        <v>288</v>
      </c>
      <c r="I54" s="31">
        <v>288</v>
      </c>
      <c r="J54" s="27">
        <f t="shared" si="9"/>
        <v>1598.4</v>
      </c>
      <c r="K54" s="34"/>
    </row>
    <row r="55" spans="1:11" ht="15.95" customHeight="1">
      <c r="A55" s="7"/>
      <c r="B55" s="4"/>
      <c r="C55" s="22" t="s">
        <v>18</v>
      </c>
      <c r="D55" s="31">
        <v>381.1</v>
      </c>
      <c r="E55" s="31">
        <v>100</v>
      </c>
      <c r="F55" s="31">
        <v>0</v>
      </c>
      <c r="G55" s="31">
        <v>0</v>
      </c>
      <c r="H55" s="31">
        <v>0</v>
      </c>
      <c r="I55" s="31">
        <v>0</v>
      </c>
      <c r="J55" s="27">
        <f t="shared" si="9"/>
        <v>481.1</v>
      </c>
      <c r="K55" s="34"/>
    </row>
    <row r="56" spans="1:11" ht="15.95" customHeight="1">
      <c r="A56" s="7"/>
      <c r="B56" s="4"/>
      <c r="C56" s="22" t="s">
        <v>19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27">
        <f t="shared" si="9"/>
        <v>0</v>
      </c>
      <c r="K56" s="34"/>
    </row>
    <row r="57" spans="1:11" ht="15.95" customHeight="1">
      <c r="A57" s="9">
        <v>3</v>
      </c>
      <c r="B57" s="11" t="s">
        <v>37</v>
      </c>
      <c r="C57" s="22" t="s">
        <v>15</v>
      </c>
      <c r="D57" s="30">
        <f t="shared" ref="D57:J57" si="15">SUM(D58:D61)</f>
        <v>1.8</v>
      </c>
      <c r="E57" s="30">
        <f t="shared" si="15"/>
        <v>5</v>
      </c>
      <c r="F57" s="30">
        <f t="shared" si="15"/>
        <v>5</v>
      </c>
      <c r="G57" s="30">
        <f t="shared" si="15"/>
        <v>5</v>
      </c>
      <c r="H57" s="30">
        <f t="shared" si="15"/>
        <v>5</v>
      </c>
      <c r="I57" s="30">
        <f t="shared" si="15"/>
        <v>5</v>
      </c>
      <c r="J57" s="30">
        <f t="shared" si="15"/>
        <v>26.8</v>
      </c>
      <c r="K57" s="34"/>
    </row>
    <row r="58" spans="1:11" ht="15.95" customHeight="1">
      <c r="A58" s="9"/>
      <c r="B58" s="11"/>
      <c r="C58" s="26" t="s">
        <v>16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5">
        <f>D58+E58+F58+G58+H58</f>
        <v>0</v>
      </c>
    </row>
    <row r="59" spans="1:11" ht="15.95" customHeight="1">
      <c r="A59" s="9"/>
      <c r="B59" s="11"/>
      <c r="C59" s="22" t="s">
        <v>17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5">
        <f>D59+E59+F59+G59+H59</f>
        <v>0</v>
      </c>
    </row>
    <row r="60" spans="1:11" ht="15.95" customHeight="1">
      <c r="A60" s="9"/>
      <c r="B60" s="11"/>
      <c r="C60" s="22" t="s">
        <v>18</v>
      </c>
      <c r="D60" s="31">
        <f t="shared" ref="D60:J60" si="16">SUM(D65+D70)</f>
        <v>1.8</v>
      </c>
      <c r="E60" s="31">
        <f t="shared" si="16"/>
        <v>5</v>
      </c>
      <c r="F60" s="31">
        <f t="shared" si="16"/>
        <v>5</v>
      </c>
      <c r="G60" s="31">
        <f t="shared" si="16"/>
        <v>5</v>
      </c>
      <c r="H60" s="31">
        <f t="shared" si="16"/>
        <v>5</v>
      </c>
      <c r="I60" s="31">
        <f t="shared" si="16"/>
        <v>5</v>
      </c>
      <c r="J60" s="31">
        <f t="shared" si="16"/>
        <v>26.8</v>
      </c>
    </row>
    <row r="61" spans="1:11" ht="15.95" customHeight="1">
      <c r="A61" s="9"/>
      <c r="B61" s="11"/>
      <c r="C61" s="22" t="s">
        <v>19</v>
      </c>
      <c r="D61" s="31">
        <v>0</v>
      </c>
      <c r="E61" s="31">
        <v>0</v>
      </c>
      <c r="F61" s="31">
        <v>0</v>
      </c>
      <c r="G61" s="27">
        <v>0</v>
      </c>
      <c r="H61" s="31">
        <v>0</v>
      </c>
      <c r="I61" s="31">
        <v>0</v>
      </c>
      <c r="J61" s="35">
        <f t="shared" ref="J61:J71" si="17">SUM(D61:I61)</f>
        <v>0</v>
      </c>
    </row>
    <row r="62" spans="1:11" ht="15.95" customHeight="1">
      <c r="A62" s="38" t="s">
        <v>38</v>
      </c>
      <c r="B62" s="3" t="s">
        <v>39</v>
      </c>
      <c r="C62" s="22" t="s">
        <v>15</v>
      </c>
      <c r="D62" s="31">
        <v>0</v>
      </c>
      <c r="E62" s="31">
        <v>0</v>
      </c>
      <c r="F62" s="31">
        <v>0</v>
      </c>
      <c r="G62" s="27">
        <v>0</v>
      </c>
      <c r="H62" s="31">
        <v>0</v>
      </c>
      <c r="I62" s="31">
        <v>0</v>
      </c>
      <c r="J62" s="35">
        <f t="shared" si="17"/>
        <v>0</v>
      </c>
    </row>
    <row r="63" spans="1:11" ht="15.95" customHeight="1">
      <c r="A63" s="39"/>
      <c r="B63" s="3"/>
      <c r="C63" s="26" t="s">
        <v>16</v>
      </c>
      <c r="D63" s="31">
        <v>0</v>
      </c>
      <c r="E63" s="31">
        <v>0</v>
      </c>
      <c r="F63" s="31">
        <v>0</v>
      </c>
      <c r="G63" s="27">
        <v>0</v>
      </c>
      <c r="H63" s="31">
        <v>0</v>
      </c>
      <c r="I63" s="31">
        <v>0</v>
      </c>
      <c r="J63" s="35">
        <f t="shared" si="17"/>
        <v>0</v>
      </c>
    </row>
    <row r="64" spans="1:11" ht="15.95" customHeight="1">
      <c r="A64" s="39"/>
      <c r="B64" s="3"/>
      <c r="C64" s="22" t="s">
        <v>17</v>
      </c>
      <c r="D64" s="31">
        <v>0</v>
      </c>
      <c r="E64" s="31">
        <v>0</v>
      </c>
      <c r="F64" s="31">
        <v>0</v>
      </c>
      <c r="G64" s="27">
        <v>0</v>
      </c>
      <c r="H64" s="31">
        <v>0</v>
      </c>
      <c r="I64" s="31">
        <v>0</v>
      </c>
      <c r="J64" s="35">
        <f t="shared" si="17"/>
        <v>0</v>
      </c>
    </row>
    <row r="65" spans="1:10" ht="15.95" customHeight="1">
      <c r="A65" s="39"/>
      <c r="B65" s="3"/>
      <c r="C65" s="22" t="s">
        <v>18</v>
      </c>
      <c r="D65" s="31">
        <v>0</v>
      </c>
      <c r="E65" s="31">
        <v>0</v>
      </c>
      <c r="F65" s="31">
        <v>0</v>
      </c>
      <c r="G65" s="27">
        <v>0</v>
      </c>
      <c r="H65" s="31">
        <v>0</v>
      </c>
      <c r="I65" s="31">
        <v>0</v>
      </c>
      <c r="J65" s="35">
        <f t="shared" si="17"/>
        <v>0</v>
      </c>
    </row>
    <row r="66" spans="1:10" ht="15.95" customHeight="1">
      <c r="A66" s="39"/>
      <c r="B66" s="3"/>
      <c r="C66" s="22" t="s">
        <v>19</v>
      </c>
      <c r="D66" s="31">
        <v>0</v>
      </c>
      <c r="E66" s="31">
        <v>0</v>
      </c>
      <c r="F66" s="31">
        <v>0</v>
      </c>
      <c r="G66" s="27">
        <v>0</v>
      </c>
      <c r="H66" s="31">
        <v>0</v>
      </c>
      <c r="I66" s="31">
        <v>0</v>
      </c>
      <c r="J66" s="35">
        <f t="shared" si="17"/>
        <v>0</v>
      </c>
    </row>
    <row r="67" spans="1:10" ht="15.95" customHeight="1">
      <c r="A67" s="2" t="s">
        <v>40</v>
      </c>
      <c r="B67" s="1" t="s">
        <v>41</v>
      </c>
      <c r="C67" s="22" t="s">
        <v>15</v>
      </c>
      <c r="D67" s="31">
        <f t="shared" ref="D67:I67" si="18">D68+D69+D70+D71</f>
        <v>1.8</v>
      </c>
      <c r="E67" s="31">
        <f t="shared" si="18"/>
        <v>5</v>
      </c>
      <c r="F67" s="31">
        <f t="shared" si="18"/>
        <v>5</v>
      </c>
      <c r="G67" s="31">
        <f t="shared" si="18"/>
        <v>5</v>
      </c>
      <c r="H67" s="31">
        <f t="shared" si="18"/>
        <v>5</v>
      </c>
      <c r="I67" s="31">
        <f t="shared" si="18"/>
        <v>5</v>
      </c>
      <c r="J67" s="35">
        <f t="shared" si="17"/>
        <v>26.8</v>
      </c>
    </row>
    <row r="68" spans="1:10" ht="15.95" customHeight="1">
      <c r="A68" s="2"/>
      <c r="B68" s="1"/>
      <c r="C68" s="26" t="s">
        <v>16</v>
      </c>
      <c r="D68" s="31">
        <v>0</v>
      </c>
      <c r="E68" s="31">
        <v>0</v>
      </c>
      <c r="F68" s="31">
        <v>0</v>
      </c>
      <c r="G68" s="27">
        <v>0</v>
      </c>
      <c r="H68" s="31">
        <v>0</v>
      </c>
      <c r="I68" s="31">
        <v>0</v>
      </c>
      <c r="J68" s="35">
        <f t="shared" si="17"/>
        <v>0</v>
      </c>
    </row>
    <row r="69" spans="1:10" ht="15.95" customHeight="1">
      <c r="A69" s="2"/>
      <c r="B69" s="1"/>
      <c r="C69" s="22" t="s">
        <v>17</v>
      </c>
      <c r="D69" s="31">
        <v>0</v>
      </c>
      <c r="E69" s="31">
        <v>0</v>
      </c>
      <c r="F69" s="31">
        <v>0</v>
      </c>
      <c r="G69" s="27">
        <v>0</v>
      </c>
      <c r="H69" s="31">
        <v>0</v>
      </c>
      <c r="I69" s="31">
        <v>0</v>
      </c>
      <c r="J69" s="35">
        <f t="shared" si="17"/>
        <v>0</v>
      </c>
    </row>
    <row r="70" spans="1:10" ht="15.95" customHeight="1">
      <c r="A70" s="2"/>
      <c r="B70" s="1"/>
      <c r="C70" s="22" t="s">
        <v>18</v>
      </c>
      <c r="D70" s="31">
        <v>1.8</v>
      </c>
      <c r="E70" s="31">
        <v>5</v>
      </c>
      <c r="F70" s="31">
        <v>5</v>
      </c>
      <c r="G70" s="27">
        <v>5</v>
      </c>
      <c r="H70" s="31">
        <v>5</v>
      </c>
      <c r="I70" s="31">
        <v>5</v>
      </c>
      <c r="J70" s="35">
        <f t="shared" si="17"/>
        <v>26.8</v>
      </c>
    </row>
    <row r="71" spans="1:10" ht="15.95" customHeight="1">
      <c r="A71" s="2"/>
      <c r="B71" s="1"/>
      <c r="C71" s="22" t="s">
        <v>19</v>
      </c>
      <c r="D71" s="31">
        <v>0</v>
      </c>
      <c r="E71" s="31">
        <v>0</v>
      </c>
      <c r="F71" s="31">
        <v>0</v>
      </c>
      <c r="G71" s="27">
        <v>0</v>
      </c>
      <c r="H71" s="31">
        <v>0</v>
      </c>
      <c r="I71" s="31">
        <v>0</v>
      </c>
      <c r="J71" s="35">
        <f t="shared" si="17"/>
        <v>0</v>
      </c>
    </row>
    <row r="72" spans="1:10" ht="15" customHeight="1">
      <c r="A72" s="9">
        <v>4</v>
      </c>
      <c r="B72" s="11" t="s">
        <v>42</v>
      </c>
      <c r="C72" s="22" t="s">
        <v>15</v>
      </c>
      <c r="D72" s="30">
        <f t="shared" ref="D72:J72" si="19">SUM(D73:D76)</f>
        <v>50</v>
      </c>
      <c r="E72" s="30">
        <f t="shared" si="19"/>
        <v>0</v>
      </c>
      <c r="F72" s="30">
        <f t="shared" si="19"/>
        <v>0</v>
      </c>
      <c r="G72" s="30">
        <f t="shared" si="19"/>
        <v>0</v>
      </c>
      <c r="H72" s="30">
        <f t="shared" si="19"/>
        <v>0</v>
      </c>
      <c r="I72" s="30">
        <f t="shared" si="19"/>
        <v>0</v>
      </c>
      <c r="J72" s="30">
        <f t="shared" si="19"/>
        <v>50</v>
      </c>
    </row>
    <row r="73" spans="1:10">
      <c r="A73" s="9"/>
      <c r="B73" s="11"/>
      <c r="C73" s="26" t="s">
        <v>16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5">
        <f>SUM(D73:I73)</f>
        <v>0</v>
      </c>
    </row>
    <row r="74" spans="1:10">
      <c r="A74" s="9"/>
      <c r="B74" s="11"/>
      <c r="C74" s="22" t="s">
        <v>17</v>
      </c>
      <c r="D74" s="31">
        <v>50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5">
        <f>SUM(D74:I74)</f>
        <v>50</v>
      </c>
    </row>
    <row r="75" spans="1:10">
      <c r="A75" s="9"/>
      <c r="B75" s="11"/>
      <c r="C75" s="22" t="s">
        <v>18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5">
        <f>SUM(D75:I75)</f>
        <v>0</v>
      </c>
    </row>
    <row r="76" spans="1:10">
      <c r="A76" s="9"/>
      <c r="B76" s="11"/>
      <c r="C76" s="22" t="s">
        <v>19</v>
      </c>
      <c r="D76" s="31">
        <v>0</v>
      </c>
      <c r="E76" s="31">
        <v>0</v>
      </c>
      <c r="F76" s="31">
        <v>0</v>
      </c>
      <c r="G76" s="27">
        <v>0</v>
      </c>
      <c r="H76" s="31">
        <v>0</v>
      </c>
      <c r="I76" s="31">
        <v>0</v>
      </c>
      <c r="J76" s="35">
        <f>SUM(D76:I76)</f>
        <v>0</v>
      </c>
    </row>
  </sheetData>
  <mergeCells count="34">
    <mergeCell ref="A67:A71"/>
    <mergeCell ref="B67:B71"/>
    <mergeCell ref="A72:A76"/>
    <mergeCell ref="B72:B76"/>
    <mergeCell ref="A52:A56"/>
    <mergeCell ref="B52:B56"/>
    <mergeCell ref="A57:A61"/>
    <mergeCell ref="B57:B61"/>
    <mergeCell ref="B62:B66"/>
    <mergeCell ref="A37:A41"/>
    <mergeCell ref="B37:B41"/>
    <mergeCell ref="A42:A46"/>
    <mergeCell ref="B42:B46"/>
    <mergeCell ref="A47:A51"/>
    <mergeCell ref="B47:B51"/>
    <mergeCell ref="A22:A26"/>
    <mergeCell ref="B22:B26"/>
    <mergeCell ref="A27:A31"/>
    <mergeCell ref="B27:B31"/>
    <mergeCell ref="A32:A36"/>
    <mergeCell ref="B32:B36"/>
    <mergeCell ref="A7:A11"/>
    <mergeCell ref="B7:B11"/>
    <mergeCell ref="A12:A16"/>
    <mergeCell ref="B12:B16"/>
    <mergeCell ref="A17:A21"/>
    <mergeCell ref="B17:B21"/>
    <mergeCell ref="H1:J1"/>
    <mergeCell ref="H3:J3"/>
    <mergeCell ref="A4:J4"/>
    <mergeCell ref="A5:A6"/>
    <mergeCell ref="B5:B6"/>
    <mergeCell ref="C5:C6"/>
    <mergeCell ref="D5:J5"/>
  </mergeCells>
  <pageMargins left="0.39374999999999999" right="0.118055555555556" top="0.35416666666666702" bottom="0.15763888888888899" header="0.51180555555555496" footer="0.51180555555555496"/>
  <pageSetup paperSize="0" scale="0" firstPageNumber="0" fitToWidth="0" fitToHeight="2" orientation="portrait" usePrinterDefaults="0" horizontalDpi="0" verticalDpi="0" copies="0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 (2)</vt:lpstr>
      <vt:lpstr>Лист2</vt:lpstr>
      <vt:lpstr>Лист3</vt:lpstr>
      <vt:lpstr>'Лист1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revision>0</cp:revision>
  <cp:lastPrinted>2021-04-07T15:26:03Z</cp:lastPrinted>
  <dcterms:created xsi:type="dcterms:W3CDTF">2006-09-16T00:00:00Z</dcterms:created>
  <dcterms:modified xsi:type="dcterms:W3CDTF">2021-04-08T07:07:27Z</dcterms:modified>
  <dc:language>ru-RU</dc:language>
</cp:coreProperties>
</file>