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70"/>
  </bookViews>
  <sheets>
    <sheet name="без учета счетов бюджета" sheetId="1" r:id="rId1"/>
  </sheets>
  <definedNames>
    <definedName name="_xlnm._FilterDatabase" localSheetId="0" hidden="1">'без учета счетов бюджета'!$A$8:$AO$216</definedName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E67" i="1"/>
  <c r="AE70"/>
  <c r="AE66" s="1"/>
  <c r="AE136"/>
  <c r="AE138"/>
  <c r="AE135" s="1"/>
  <c r="AE173"/>
  <c r="AE170" s="1"/>
  <c r="N173"/>
  <c r="N170" s="1"/>
  <c r="AE152"/>
  <c r="AE151" s="1"/>
  <c r="N152"/>
  <c r="N151"/>
  <c r="N146" s="1"/>
  <c r="N138"/>
  <c r="N136"/>
  <c r="N135" s="1"/>
  <c r="N134" s="1"/>
  <c r="AE110"/>
  <c r="AE100"/>
  <c r="AE105"/>
  <c r="AE99"/>
  <c r="N105"/>
  <c r="N100"/>
  <c r="N99" s="1"/>
  <c r="AO99" s="1"/>
  <c r="AE92"/>
  <c r="AE88" s="1"/>
  <c r="N92"/>
  <c r="N88" s="1"/>
  <c r="N67"/>
  <c r="N70"/>
  <c r="N66" s="1"/>
  <c r="N59" s="1"/>
  <c r="AE53"/>
  <c r="N53"/>
  <c r="AE25"/>
  <c r="AE48"/>
  <c r="AE27"/>
  <c r="N27"/>
  <c r="N48"/>
  <c r="N24" s="1"/>
  <c r="N10" s="1"/>
  <c r="AE14"/>
  <c r="N14"/>
  <c r="AE180"/>
  <c r="AE183"/>
  <c r="AE179" s="1"/>
  <c r="AE200"/>
  <c r="AE204"/>
  <c r="AE211"/>
  <c r="AE210" s="1"/>
  <c r="N180"/>
  <c r="N183"/>
  <c r="N200"/>
  <c r="N204"/>
  <c r="N211"/>
  <c r="N210" s="1"/>
  <c r="AO213"/>
  <c r="AO212"/>
  <c r="AO209"/>
  <c r="AO208"/>
  <c r="AO207"/>
  <c r="AO206"/>
  <c r="AO205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8"/>
  <c r="AO177"/>
  <c r="AO176"/>
  <c r="AO175"/>
  <c r="AO174"/>
  <c r="AO173"/>
  <c r="AO172"/>
  <c r="AO171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0"/>
  <c r="AO149"/>
  <c r="AO148"/>
  <c r="AO147"/>
  <c r="AO145"/>
  <c r="AO144"/>
  <c r="AO143"/>
  <c r="AO142"/>
  <c r="AO141"/>
  <c r="AO140"/>
  <c r="AO139"/>
  <c r="AO138"/>
  <c r="AO137"/>
  <c r="AO136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8"/>
  <c r="AO97"/>
  <c r="AO96"/>
  <c r="AO95"/>
  <c r="AO94"/>
  <c r="AO93"/>
  <c r="AO92"/>
  <c r="AO91"/>
  <c r="AO90"/>
  <c r="AO89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5"/>
  <c r="AO64"/>
  <c r="AO63"/>
  <c r="AO62"/>
  <c r="AO61"/>
  <c r="AO60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3"/>
  <c r="AO22"/>
  <c r="AO21"/>
  <c r="AO20"/>
  <c r="AO19"/>
  <c r="AO18"/>
  <c r="AO17"/>
  <c r="AO16"/>
  <c r="AO15"/>
  <c r="AO14"/>
  <c r="AO13"/>
  <c r="AO12"/>
  <c r="AO11"/>
  <c r="AE24" l="1"/>
  <c r="AE10" s="1"/>
  <c r="AO170"/>
  <c r="N179"/>
  <c r="AO179" s="1"/>
  <c r="AO24"/>
  <c r="AE146"/>
  <c r="AO146" s="1"/>
  <c r="AO151"/>
  <c r="AE134"/>
  <c r="AO134" s="1"/>
  <c r="AO135"/>
  <c r="AE59"/>
  <c r="AO59" s="1"/>
  <c r="AO66"/>
  <c r="AO210"/>
  <c r="N214"/>
  <c r="AO88"/>
  <c r="AO211"/>
  <c r="AE214" l="1"/>
  <c r="AO214" s="1"/>
  <c r="AO10"/>
</calcChain>
</file>

<file path=xl/sharedStrings.xml><?xml version="1.0" encoding="utf-8"?>
<sst xmlns="http://schemas.openxmlformats.org/spreadsheetml/2006/main" count="1271" uniqueCount="360">
  <si>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</si>
  <si>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</si>
  <si>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</si>
  <si>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</si>
  <si>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</si>
  <si>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</si>
  <si>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</si>
  <si>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</si>
  <si>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Приложение №3 к отчету</t>
  </si>
  <si>
    <t>об исполнении городского бюджета</t>
  </si>
  <si>
    <t>за 1 квартал 2019 года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</si>
  <si>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</si>
  <si>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квартал 2019 года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</si>
  <si>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</si>
  <si>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</si>
  <si>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</si>
  <si>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</si>
  <si>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</si>
  <si>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______________________</t>
  </si>
  <si>
    <t/>
  </si>
  <si>
    <t>000</t>
  </si>
  <si>
    <t>0000</t>
  </si>
  <si>
    <t>0100000000</t>
  </si>
  <si>
    <t>0110000000</t>
  </si>
  <si>
    <t>0110004000</t>
  </si>
  <si>
    <t>0110004040</t>
  </si>
  <si>
    <t>0120000000</t>
  </si>
  <si>
    <t>0120016000</t>
  </si>
  <si>
    <t>0120016040</t>
  </si>
  <si>
    <t>0120016080</t>
  </si>
  <si>
    <t>0120016090</t>
  </si>
  <si>
    <t>0120016094</t>
  </si>
  <si>
    <t>01200N0820</t>
  </si>
  <si>
    <t>0130000000</t>
  </si>
  <si>
    <t>0130004000</t>
  </si>
  <si>
    <t>0130004040</t>
  </si>
  <si>
    <t>01Ц0000000</t>
  </si>
  <si>
    <t>01Ц0001000</t>
  </si>
  <si>
    <t>01Ц0001030</t>
  </si>
  <si>
    <t>01Ц0002000</t>
  </si>
  <si>
    <t>01Ц0002020</t>
  </si>
  <si>
    <t>01Ц000202А</t>
  </si>
  <si>
    <t>01Ц000202Б</t>
  </si>
  <si>
    <t>01Ц0002030</t>
  </si>
  <si>
    <t>01Ц000203А</t>
  </si>
  <si>
    <t>01Ц0002040</t>
  </si>
  <si>
    <t>01Ц000204А</t>
  </si>
  <si>
    <t>01Ц0002110</t>
  </si>
  <si>
    <t>01Ц000211А</t>
  </si>
  <si>
    <t>01Ц0002150</t>
  </si>
  <si>
    <t>01Ц0004000</t>
  </si>
  <si>
    <t>01Ц0004070</t>
  </si>
  <si>
    <t>01Ц0004090</t>
  </si>
  <si>
    <t>01Ц0005000</t>
  </si>
  <si>
    <t>01Ц0005050</t>
  </si>
  <si>
    <t>01Ц0015000</t>
  </si>
  <si>
    <t>01Ц0015060</t>
  </si>
  <si>
    <t>01Ц0015480</t>
  </si>
  <si>
    <t>01Ц0016000</t>
  </si>
  <si>
    <t>01Ц0016130</t>
  </si>
  <si>
    <t>01Ц0017000</t>
  </si>
  <si>
    <t>01Ц0017010</t>
  </si>
  <si>
    <t>01Ц0017140</t>
  </si>
  <si>
    <t>01Ц00S5060</t>
  </si>
  <si>
    <t>01Ц00S5480</t>
  </si>
  <si>
    <t>0200000000</t>
  </si>
  <si>
    <t>0210000000</t>
  </si>
  <si>
    <t>02100L4970</t>
  </si>
  <si>
    <t>02Ц0000000</t>
  </si>
  <si>
    <t>02Ц0004000</t>
  </si>
  <si>
    <t>02Ц0004080</t>
  </si>
  <si>
    <t>0300000000</t>
  </si>
  <si>
    <t>0310000000</t>
  </si>
  <si>
    <t>0310004000</t>
  </si>
  <si>
    <t>0310004220</t>
  </si>
  <si>
    <t>0320000000</t>
  </si>
  <si>
    <t>0320017000</t>
  </si>
  <si>
    <t>0320017110</t>
  </si>
  <si>
    <t>03Ц0000000</t>
  </si>
  <si>
    <t>03Ц0001000</t>
  </si>
  <si>
    <t>03Ц0001030</t>
  </si>
  <si>
    <t>03Ц000103А</t>
  </si>
  <si>
    <t>03Ц0002000</t>
  </si>
  <si>
    <t>03Ц0002040</t>
  </si>
  <si>
    <t>03Ц000204А</t>
  </si>
  <si>
    <t>03Ц000204Б</t>
  </si>
  <si>
    <t>03Ц0002050</t>
  </si>
  <si>
    <t>03Ц000205А</t>
  </si>
  <si>
    <t>03Ц0002060</t>
  </si>
  <si>
    <t>03Ц000206А</t>
  </si>
  <si>
    <t>03Ц0002070</t>
  </si>
  <si>
    <t>03Ц000207А</t>
  </si>
  <si>
    <t>03Ц0002090</t>
  </si>
  <si>
    <t>03Ц000209А</t>
  </si>
  <si>
    <t>03Ц0002150</t>
  </si>
  <si>
    <t>03Ц0004000</t>
  </si>
  <si>
    <t>03Ц0004100</t>
  </si>
  <si>
    <t>03Ц0004110</t>
  </si>
  <si>
    <t>03Ц0029000</t>
  </si>
  <si>
    <t>03Ц0029040</t>
  </si>
  <si>
    <t>0400000000</t>
  </si>
  <si>
    <t>0410000000</t>
  </si>
  <si>
    <t>0410004000</t>
  </si>
  <si>
    <t>0410004060</t>
  </si>
  <si>
    <t>04Ц0000000</t>
  </si>
  <si>
    <t>04Ц0002000</t>
  </si>
  <si>
    <t>04Ц0002130</t>
  </si>
  <si>
    <t>04Ц000213А</t>
  </si>
  <si>
    <t>04Ц0015000</t>
  </si>
  <si>
    <t>04Ц0015010</t>
  </si>
  <si>
    <t>04Ц00S5010</t>
  </si>
  <si>
    <t>0500000000</t>
  </si>
  <si>
    <t>0510000000</t>
  </si>
  <si>
    <t>0510015000</t>
  </si>
  <si>
    <t>0510015170</t>
  </si>
  <si>
    <t>0510026000</t>
  </si>
  <si>
    <t>05100S5170</t>
  </si>
  <si>
    <t>05Ц0000000</t>
  </si>
  <si>
    <t>05Ц0004000</t>
  </si>
  <si>
    <t>05Ц0004160</t>
  </si>
  <si>
    <t>05Ц0009000</t>
  </si>
  <si>
    <t>05Ц00090Z0</t>
  </si>
  <si>
    <t>0600000000</t>
  </si>
  <si>
    <t>0610000000</t>
  </si>
  <si>
    <t>0610004000</t>
  </si>
  <si>
    <t>0610004020</t>
  </si>
  <si>
    <t>0640000000</t>
  </si>
  <si>
    <t>0640004000</t>
  </si>
  <si>
    <t>0640004070</t>
  </si>
  <si>
    <t>06Ц0000000</t>
  </si>
  <si>
    <t>06Ц0016000</t>
  </si>
  <si>
    <t>06Ц0016050</t>
  </si>
  <si>
    <t>06Ц0016060</t>
  </si>
  <si>
    <t>0700000000</t>
  </si>
  <si>
    <t>0710000000</t>
  </si>
  <si>
    <t>0710004000</t>
  </si>
  <si>
    <t>0710004190</t>
  </si>
  <si>
    <t>0710008000</t>
  </si>
  <si>
    <t>0710008010</t>
  </si>
  <si>
    <t>0710008013</t>
  </si>
  <si>
    <t>0720000000</t>
  </si>
  <si>
    <t>0720004000</t>
  </si>
  <si>
    <t>0720004150</t>
  </si>
  <si>
    <t>07Ц0000000</t>
  </si>
  <si>
    <t>07Ц0002000</t>
  </si>
  <si>
    <t>07Ц0002120</t>
  </si>
  <si>
    <t>0800000000</t>
  </si>
  <si>
    <t>0810000000</t>
  </si>
  <si>
    <t>0810004000</t>
  </si>
  <si>
    <t>0810004170</t>
  </si>
  <si>
    <t>0810015000</t>
  </si>
  <si>
    <t>0810015080</t>
  </si>
  <si>
    <t>0810015300</t>
  </si>
  <si>
    <t>08100S5080</t>
  </si>
  <si>
    <t>08100S5300</t>
  </si>
  <si>
    <t>0820000000</t>
  </si>
  <si>
    <t>0820004000</t>
  </si>
  <si>
    <t>0820004040</t>
  </si>
  <si>
    <t>0900000000</t>
  </si>
  <si>
    <t>0910000000</t>
  </si>
  <si>
    <t>0910008000</t>
  </si>
  <si>
    <t>0910008010</t>
  </si>
  <si>
    <t>0910008013</t>
  </si>
  <si>
    <t>0920000000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</si>
  <si>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</si>
  <si>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</si>
  <si>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</si>
  <si>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</si>
  <si>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</si>
  <si>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</si>
  <si>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</si>
  <si>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</si>
  <si>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</si>
  <si>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</si>
  <si>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1000000000</t>
  </si>
  <si>
    <t>1000004000</t>
  </si>
  <si>
    <t>1000004030</t>
  </si>
  <si>
    <t>10000L0160</t>
  </si>
  <si>
    <t>10000L0162</t>
  </si>
  <si>
    <t>1100000000</t>
  </si>
  <si>
    <t>1100004000</t>
  </si>
  <si>
    <t>1100004210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</si>
  <si>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</si>
  <si>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</si>
  <si>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</si>
  <si>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</si>
  <si>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</si>
  <si>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</si>
  <si>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</si>
  <si>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</si>
  <si>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</si>
  <si>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</si>
  <si>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</si>
  <si>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</si>
  <si>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</si>
  <si>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</si>
  <si>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</si>
  <si>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130000201А</t>
  </si>
  <si>
    <t>130000201Б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</si>
  <si>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</si>
  <si>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</si>
  <si>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</si>
  <si>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</si>
  <si>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</si>
  <si>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</si>
  <si>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</si>
  <si>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</si>
  <si>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</si>
  <si>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1300018000</t>
  </si>
  <si>
    <t>1300018050</t>
  </si>
  <si>
    <t>1300051000</t>
  </si>
  <si>
    <t>1300051200</t>
  </si>
  <si>
    <t>1400000000</t>
  </si>
  <si>
    <t>1400001000</t>
  </si>
  <si>
    <t>1400001030</t>
  </si>
  <si>
    <t>1400006000</t>
  </si>
  <si>
    <t>1500000000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</si>
  <si>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</si>
  <si>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</si>
  <si>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</si>
  <si>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</si>
  <si>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</si>
  <si>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</si>
  <si>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</si>
  <si>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</si>
  <si>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</si>
  <si>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</si>
  <si>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150F000000</t>
  </si>
  <si>
    <t>Реализация мероприятий национального проекта "Жилье и городская среда"</t>
  </si>
  <si>
    <t>Контрольно-счётная комиссия муниципального образования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</si>
  <si>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</si>
  <si>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</si>
  <si>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 xml:space="preserve"> Мероприятия в установленной сфере деятельности</t>
  </si>
  <si>
    <t>Мероприятия в сфере образования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</si>
  <si>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</si>
  <si>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</si>
  <si>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</si>
  <si>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</si>
  <si>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</si>
  <si>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</si>
  <si>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Подпрограмма "Военно-патриотическое воспитание граждан города Вятские Поляны"</t>
  </si>
  <si>
    <t>Мероприятия в установленной сфере деятельности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</si>
  <si>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</si>
  <si>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</si>
  <si>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</si>
  <si>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</si>
  <si>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</si>
  <si>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на выравнивание обеспеченности муниципальных образований</t>
  </si>
  <si>
    <t>Софинансирование расходов субсидии на выравнивание обеспеченности муниципальных образований</t>
  </si>
  <si>
    <t>Общеобразовательные организации</t>
  </si>
  <si>
    <t>Организации дополнительного образования</t>
  </si>
  <si>
    <t>Организации, осуществляющие обеспечение образовательной деятельности</t>
  </si>
  <si>
    <t>Расходы на повышение оплаты труда работникам муниципальных учреждений за счет средств субсидии из областного бюджета</t>
  </si>
  <si>
    <t>Проведение оздоровительных и других мероприятий для детей и молодежи</t>
  </si>
  <si>
    <t>Мероприятия в области занятости населения</t>
  </si>
  <si>
    <t>Другие общегосударственные вопросы</t>
  </si>
  <si>
    <t>Исполнение судебных актов по обращению взыскания на средства городского бюджета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</si>
  <si>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</si>
  <si>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</si>
  <si>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</si>
  <si>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</si>
  <si>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</si>
  <si>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</si>
  <si>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</si>
  <si>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</si>
  <si>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</si>
  <si>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 за счет средств городского бюджета</t>
  </si>
  <si>
    <t>Подпрограмма "Дом для молодой семьи"</t>
  </si>
  <si>
    <t>Реализация мероприятий по обеспечению жильем молодых семей</t>
  </si>
  <si>
    <t>Мероприятия в сфере молодежной политики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</si>
  <si>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</si>
  <si>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"Развитие культуры и сохранение культурного наследия города Вятские Поляны"</t>
  </si>
  <si>
    <t>Мероприятия по комплектованию библиотечного фонда</t>
  </si>
  <si>
    <t>Подпрограмма "Развитие национальных культур в городе Вятские Поляны"</t>
  </si>
  <si>
    <t>Иные межбюджетные трансферты из областного бюджета</t>
  </si>
  <si>
    <t>Реализация государственной программы Кировской области "Содействие развитию гражданского общества, поддержка социально ориентированных некоммерческих организаций и укрепление единства российской нации"</t>
  </si>
  <si>
    <t>Расходы за счет субсидии на выравнивание бюджетной обеспеченности муниципальных образований</t>
  </si>
  <si>
    <t>Дворцы, дома и другие учреждения культуры</t>
  </si>
  <si>
    <t>Музеи</t>
  </si>
  <si>
    <t>Библиотеки</t>
  </si>
  <si>
    <t>Учреждения, обеспечивающие функции, связанные с организацией бухгалтерского учета</t>
  </si>
  <si>
    <t>Расходы на повышение оплаты труда работникам муниципальных учреждений за счет субсидии из областного бюджета</t>
  </si>
  <si>
    <t>Мероприятия в области социальной политики</t>
  </si>
  <si>
    <t>Общегородские мероприятия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</si>
  <si>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</si>
  <si>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</si>
  <si>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</si>
  <si>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Подпрограмма "Развитие физической культуры и массового спорта"</t>
  </si>
  <si>
    <t>Мероприятия в области физической культуры и спорта</t>
  </si>
  <si>
    <t>Учреждения в области физической культуры и массового спорта</t>
  </si>
  <si>
    <t>Реализация государственной программы Кировской области "Развитие физической культуры и спорта"</t>
  </si>
  <si>
    <t>На проведение ремонтных работ спортивных объектов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</si>
  <si>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</si>
  <si>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</si>
  <si>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</si>
  <si>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Расходы за счет внебюджетных источников (средства населения, спонсоров и т.д.)</t>
  </si>
  <si>
    <t>Мероприятия по реализации проекта местных инициатив</t>
  </si>
  <si>
    <t>Поддержка некоммерческих организаций, не являющихся муниципальными учреждениями</t>
  </si>
  <si>
    <t>Социальные выплаты</t>
  </si>
  <si>
    <t>Возмещение расходов, понесенных гражданами на приобретение оборудования приема телевещания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</si>
  <si>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</si>
  <si>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"Профилактика правонарушений и борьба с преступностью на территории города Вятские Поляны Кировской области"</t>
  </si>
  <si>
    <t>Мероприятия в области национальной безопасности и правоохранительной деятельности</t>
  </si>
  <si>
    <t>Подпрограмма "Профилактика безнадзорности и правонарушений несовершеннолетних"</t>
  </si>
  <si>
    <t>Создание и деятельность в муниципальных образованиях административной (ых) комиссии (ий)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</si>
  <si>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</si>
  <si>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</si>
  <si>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Подпрограмма "Развитие жилищного строительства в городе Вятские Поляны Кировской области"</t>
  </si>
  <si>
    <t>Мероприятия в сфере жилищного строительства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</si>
  <si>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</si>
  <si>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</si>
  <si>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</si>
  <si>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Подпрограмма "Переселение граждан, проживающих на территории г.Вятские Поляны, из аварийного жилищного фонда"</t>
  </si>
  <si>
    <t>Мероприятия по переселению граждан из аварийного жилищного фонда</t>
  </si>
  <si>
    <t>Организации, осуществляющие контроль в сфере капитального строительства</t>
  </si>
  <si>
    <t>Подпрограмма "Совершенствование, реконструкция, ремонт и содержание автомобильных дорог в городе Вятские Поляны"</t>
  </si>
  <si>
    <t>Мероприятия в сфере дорожной деятельности</t>
  </si>
  <si>
    <t>Осуществление дорожной деятельности в отношении автомобильных дорог общего пользования местного значения</t>
  </si>
  <si>
    <t>Ремонт основных (центральных) улиц в моногородах Кировской области</t>
  </si>
  <si>
    <t>Мероприятия в осуществлении дорожной деятельности</t>
  </si>
  <si>
    <t>Софинансирование расходов на ремонт основных (центральных) улиц в моногородах Кировской области за счет средств городского бюджета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</si>
  <si>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 Кировской области"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</si>
  <si>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</si>
  <si>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</si>
  <si>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</si>
  <si>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Бюджетные инвестиции  в объекты капитального строительства  муниципальной собственности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</si>
  <si>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</si>
  <si>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</si>
  <si>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</si>
  <si>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</si>
  <si>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</si>
  <si>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</si>
  <si>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</si>
  <si>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</si>
  <si>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</si>
  <si>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</si>
  <si>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</si>
  <si>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</si>
  <si>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Берегоукрепление р.Тойменка в г. Вятские Поляны Кировской области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</si>
  <si>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</si>
  <si>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Поддержка малого и среднего предпринимательства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</si>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</sst>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4">
    <xf numFmtId="0" fontId="0" fillId="0" borderId="0"/>
    <xf numFmtId="0" fontId="13" fillId="0" borderId="0"/>
    <xf numFmtId="0" fontId="13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2" fillId="0" borderId="1">
      <alignment horizontal="right" vertical="top" shrinkToFit="1"/>
    </xf>
    <xf numFmtId="0" fontId="2" fillId="0" borderId="0"/>
    <xf numFmtId="0" fontId="2" fillId="0" borderId="0"/>
    <xf numFmtId="0" fontId="13" fillId="0" borderId="0"/>
    <xf numFmtId="0" fontId="2" fillId="4" borderId="0"/>
    <xf numFmtId="0" fontId="2" fillId="0" borderId="1">
      <alignment horizontal="center" vertical="center" wrapText="1"/>
    </xf>
    <xf numFmtId="1" fontId="2" fillId="0" borderId="1">
      <alignment horizontal="left" vertical="top" wrapText="1" indent="2"/>
    </xf>
    <xf numFmtId="0" fontId="2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4" borderId="0">
      <alignment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1" fillId="0" borderId="1">
      <alignment horizontal="left"/>
    </xf>
    <xf numFmtId="0" fontId="2" fillId="0" borderId="1">
      <alignment horizontal="center" vertical="center" wrapText="1"/>
    </xf>
    <xf numFmtId="4" fontId="2" fillId="0" borderId="1">
      <alignment horizontal="right" vertical="top" shrinkToFit="1"/>
    </xf>
    <xf numFmtId="4" fontId="1" fillId="2" borderId="1">
      <alignment horizontal="right" vertical="top" shrinkToFit="1"/>
    </xf>
    <xf numFmtId="0" fontId="2" fillId="0" borderId="0">
      <alignment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0">
      <alignment horizontal="left" wrapText="1"/>
    </xf>
    <xf numFmtId="10" fontId="2" fillId="0" borderId="1">
      <alignment horizontal="right" vertical="top" shrinkToFit="1"/>
    </xf>
    <xf numFmtId="10" fontId="1" fillId="2" borderId="1">
      <alignment horizontal="right" vertical="top" shrinkToFit="1"/>
    </xf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vertical="top"/>
    </xf>
    <xf numFmtId="0" fontId="1" fillId="0" borderId="1">
      <alignment vertical="top" wrapText="1"/>
    </xf>
    <xf numFmtId="0" fontId="2" fillId="4" borderId="0">
      <alignment horizontal="center"/>
    </xf>
    <xf numFmtId="0" fontId="2" fillId="4" borderId="0">
      <alignment horizontal="left"/>
    </xf>
    <xf numFmtId="4" fontId="1" fillId="3" borderId="1">
      <alignment horizontal="right" vertical="top" shrinkToFit="1"/>
    </xf>
    <xf numFmtId="10" fontId="1" fillId="3" borderId="1">
      <alignment horizontal="right" vertical="top" shrinkToFit="1"/>
    </xf>
  </cellStyleXfs>
  <cellXfs count="101">
    <xf numFmtId="0" fontId="0" fillId="0" borderId="0" xfId="0"/>
    <xf numFmtId="0" fontId="0" fillId="0" borderId="0" xfId="0" applyProtection="1">
      <protection locked="0"/>
    </xf>
    <xf numFmtId="0" fontId="2" fillId="0" borderId="0" xfId="12" applyNumberFormat="1" applyProtection="1"/>
    <xf numFmtId="164" fontId="1" fillId="3" borderId="1" xfId="4" applyNumberFormat="1" applyProtection="1">
      <alignment horizontal="right" vertical="top" shrinkToFit="1"/>
    </xf>
    <xf numFmtId="10" fontId="1" fillId="3" borderId="1" xfId="53" applyNumberFormat="1" applyProtection="1">
      <alignment horizontal="right" vertical="top" shrinkToFit="1"/>
    </xf>
    <xf numFmtId="164" fontId="1" fillId="2" borderId="1" xfId="3" applyNumberFormat="1" applyProtection="1">
      <alignment horizontal="right" vertical="top" shrinkToFit="1"/>
    </xf>
    <xf numFmtId="0" fontId="2" fillId="0" borderId="0" xfId="42" applyNumberFormat="1" applyProtection="1">
      <alignment horizontal="left" wrapText="1"/>
    </xf>
    <xf numFmtId="0" fontId="4" fillId="0" borderId="1" xfId="49" applyNumberFormat="1" applyFont="1" applyProtection="1">
      <alignment vertical="top" wrapText="1"/>
    </xf>
    <xf numFmtId="1" fontId="4" fillId="0" borderId="1" xfId="14" applyNumberFormat="1" applyFont="1" applyProtection="1">
      <alignment horizontal="center" vertical="top" shrinkToFit="1"/>
    </xf>
    <xf numFmtId="164" fontId="4" fillId="3" borderId="1" xfId="4" applyNumberFormat="1" applyFont="1" applyProtection="1">
      <alignment horizontal="right" vertical="top" shrinkToFit="1"/>
    </xf>
    <xf numFmtId="164" fontId="1" fillId="3" borderId="2" xfId="4" applyNumberFormat="1" applyBorder="1" applyProtection="1">
      <alignment horizontal="right" vertical="top" shrinkToFit="1"/>
    </xf>
    <xf numFmtId="0" fontId="0" fillId="0" borderId="0" xfId="0" applyBorder="1" applyProtection="1">
      <protection locked="0"/>
    </xf>
    <xf numFmtId="0" fontId="2" fillId="0" borderId="0" xfId="12" applyNumberFormat="1" applyBorder="1" applyProtection="1"/>
    <xf numFmtId="165" fontId="4" fillId="0" borderId="3" xfId="12" applyNumberFormat="1" applyFont="1" applyBorder="1" applyAlignment="1" applyProtection="1">
      <alignment vertical="top"/>
    </xf>
    <xf numFmtId="0" fontId="6" fillId="0" borderId="1" xfId="49" applyNumberFormat="1" applyFont="1" applyProtection="1">
      <alignment vertical="top" wrapText="1"/>
    </xf>
    <xf numFmtId="1" fontId="6" fillId="0" borderId="1" xfId="14" applyNumberFormat="1" applyFont="1" applyProtection="1">
      <alignment horizontal="center" vertical="top" shrinkToFit="1"/>
    </xf>
    <xf numFmtId="164" fontId="6" fillId="3" borderId="1" xfId="4" applyNumberFormat="1" applyFont="1" applyProtection="1">
      <alignment horizontal="right" vertical="top" shrinkToFit="1"/>
    </xf>
    <xf numFmtId="164" fontId="1" fillId="3" borderId="1" xfId="4" applyNumberFormat="1" applyFont="1" applyProtection="1">
      <alignment horizontal="right" vertical="top" shrinkToFit="1"/>
    </xf>
    <xf numFmtId="10" fontId="1" fillId="3" borderId="1" xfId="53" applyNumberFormat="1" applyFont="1" applyProtection="1">
      <alignment horizontal="right" vertical="top" shrinkToFit="1"/>
    </xf>
    <xf numFmtId="164" fontId="1" fillId="3" borderId="2" xfId="4" applyNumberFormat="1" applyFont="1" applyBorder="1" applyProtection="1">
      <alignment horizontal="right" vertical="top" shrinkToFit="1"/>
    </xf>
    <xf numFmtId="165" fontId="6" fillId="0" borderId="3" xfId="12" applyNumberFormat="1" applyFont="1" applyBorder="1" applyAlignment="1" applyProtection="1">
      <alignment vertical="top"/>
    </xf>
    <xf numFmtId="0" fontId="0" fillId="0" borderId="0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Protection="1">
      <protection locked="0"/>
    </xf>
    <xf numFmtId="0" fontId="3" fillId="0" borderId="0" xfId="45" applyNumberFormat="1" applyBorder="1" applyAlignment="1" applyProtection="1">
      <alignment wrapText="1"/>
    </xf>
    <xf numFmtId="0" fontId="3" fillId="0" borderId="0" xfId="45" applyBorder="1" applyAlignment="1">
      <alignment wrapText="1"/>
    </xf>
    <xf numFmtId="0" fontId="3" fillId="0" borderId="0" xfId="45" applyBorder="1" applyAlignment="1">
      <alignment wrapText="1"/>
    </xf>
    <xf numFmtId="0" fontId="3" fillId="0" borderId="0" xfId="45" applyNumberFormat="1" applyBorder="1" applyProtection="1">
      <alignment horizontal="center" wrapText="1"/>
    </xf>
    <xf numFmtId="0" fontId="3" fillId="0" borderId="0" xfId="46" applyNumberFormat="1" applyBorder="1" applyProtection="1">
      <alignment horizontal="center"/>
    </xf>
    <xf numFmtId="0" fontId="4" fillId="0" borderId="1" xfId="40" applyNumberFormat="1" applyFont="1" applyAlignment="1" applyProtection="1">
      <alignment horizontal="center" vertical="center" wrapText="1"/>
    </xf>
    <xf numFmtId="0" fontId="3" fillId="0" borderId="0" xfId="45" applyBorder="1" applyAlignment="1">
      <alignment wrapText="1"/>
    </xf>
    <xf numFmtId="164" fontId="12" fillId="2" borderId="1" xfId="3" applyNumberFormat="1" applyFont="1" applyProtection="1">
      <alignment horizontal="right" vertical="top" shrinkToFit="1"/>
    </xf>
    <xf numFmtId="10" fontId="12" fillId="2" borderId="1" xfId="44" applyNumberFormat="1" applyFont="1" applyProtection="1">
      <alignment horizontal="right" vertical="top" shrinkToFit="1"/>
    </xf>
    <xf numFmtId="164" fontId="12" fillId="2" borderId="2" xfId="3" applyNumberFormat="1" applyFont="1" applyBorder="1" applyProtection="1">
      <alignment horizontal="right" vertical="top" shrinkToFit="1"/>
    </xf>
    <xf numFmtId="165" fontId="12" fillId="0" borderId="3" xfId="12" applyNumberFormat="1" applyFont="1" applyBorder="1" applyAlignment="1" applyProtection="1">
      <alignment vertical="top"/>
    </xf>
    <xf numFmtId="164" fontId="6" fillId="0" borderId="4" xfId="4" applyNumberFormat="1" applyFont="1" applyFill="1" applyBorder="1" applyProtection="1">
      <alignment horizontal="right" vertical="top" shrinkToFit="1"/>
    </xf>
    <xf numFmtId="164" fontId="6" fillId="0" borderId="1" xfId="4" applyNumberFormat="1" applyFont="1" applyFill="1" applyProtection="1">
      <alignment horizontal="right" vertical="top" shrinkToFit="1"/>
    </xf>
    <xf numFmtId="164" fontId="4" fillId="0" borderId="1" xfId="4" applyNumberFormat="1" applyFont="1" applyFill="1" applyProtection="1">
      <alignment horizontal="right" vertical="top" shrinkToFit="1"/>
    </xf>
    <xf numFmtId="164" fontId="12" fillId="0" borderId="1" xfId="3" applyNumberFormat="1" applyFont="1" applyFill="1" applyProtection="1">
      <alignment horizontal="right" vertical="top" shrinkToFit="1"/>
    </xf>
    <xf numFmtId="4" fontId="7" fillId="0" borderId="0" xfId="29" applyFont="1" applyFill="1" applyBorder="1" applyAlignment="1">
      <alignment wrapText="1"/>
    </xf>
    <xf numFmtId="0" fontId="8" fillId="0" borderId="0" xfId="0" applyFont="1" applyFill="1" applyBorder="1" applyAlignment="1"/>
    <xf numFmtId="0" fontId="9" fillId="0" borderId="0" xfId="29" applyNumberFormat="1" applyFont="1" applyFill="1" applyBorder="1" applyAlignment="1" applyProtection="1">
      <alignment horizontal="center" wrapText="1"/>
    </xf>
    <xf numFmtId="0" fontId="10" fillId="0" borderId="0" xfId="29" applyNumberFormat="1" applyFont="1" applyFill="1" applyBorder="1" applyAlignment="1" applyProtection="1">
      <alignment horizontal="center" wrapText="1"/>
    </xf>
    <xf numFmtId="0" fontId="4" fillId="0" borderId="1" xfId="40" applyNumberFormat="1" applyFont="1" applyAlignment="1" applyProtection="1">
      <alignment horizontal="center" vertical="center" wrapText="1"/>
    </xf>
    <xf numFmtId="0" fontId="4" fillId="0" borderId="1" xfId="40" applyFont="1" applyAlignment="1">
      <alignment horizontal="center" vertical="center" wrapText="1"/>
    </xf>
    <xf numFmtId="0" fontId="4" fillId="0" borderId="2" xfId="40" applyNumberFormat="1" applyFont="1" applyBorder="1" applyAlignment="1" applyProtection="1">
      <alignment horizontal="center" vertical="center" wrapText="1"/>
    </xf>
    <xf numFmtId="0" fontId="4" fillId="0" borderId="2" xfId="40" applyFont="1" applyBorder="1" applyAlignment="1">
      <alignment horizontal="center" vertical="center" wrapText="1"/>
    </xf>
    <xf numFmtId="0" fontId="2" fillId="0" borderId="0" xfId="12" applyNumberFormat="1" applyFont="1" applyBorder="1" applyAlignment="1" applyProtection="1">
      <alignment horizontal="center"/>
    </xf>
    <xf numFmtId="0" fontId="2" fillId="0" borderId="0" xfId="12" applyNumberFormat="1" applyBorder="1" applyAlignment="1" applyProtection="1">
      <alignment horizontal="center"/>
    </xf>
    <xf numFmtId="0" fontId="4" fillId="0" borderId="5" xfId="12" applyNumberFormat="1" applyFont="1" applyBorder="1" applyAlignment="1" applyProtection="1">
      <alignment horizontal="center" vertical="center" wrapText="1"/>
    </xf>
    <xf numFmtId="0" fontId="4" fillId="0" borderId="6" xfId="12" applyNumberFormat="1" applyFont="1" applyBorder="1" applyAlignment="1" applyProtection="1">
      <alignment horizontal="center" vertical="center" wrapText="1"/>
    </xf>
    <xf numFmtId="0" fontId="2" fillId="0" borderId="0" xfId="42" applyNumberFormat="1" applyProtection="1">
      <alignment horizontal="left" wrapText="1"/>
    </xf>
    <xf numFmtId="0" fontId="2" fillId="0" borderId="0" xfId="42">
      <alignment horizontal="left" wrapText="1"/>
    </xf>
    <xf numFmtId="0" fontId="1" fillId="0" borderId="1" xfId="26" applyNumberFormat="1" applyProtection="1">
      <alignment horizontal="left"/>
    </xf>
    <xf numFmtId="0" fontId="1" fillId="0" borderId="1" xfId="26">
      <alignment horizontal="left"/>
    </xf>
    <xf numFmtId="0" fontId="4" fillId="0" borderId="1" xfId="32" applyNumberFormat="1" applyFont="1" applyAlignment="1" applyProtection="1">
      <alignment horizontal="center" vertical="center" wrapText="1"/>
    </xf>
    <xf numFmtId="0" fontId="4" fillId="0" borderId="1" xfId="32" applyFont="1" applyAlignment="1">
      <alignment horizontal="center" vertical="center" wrapText="1"/>
    </xf>
    <xf numFmtId="0" fontId="4" fillId="0" borderId="1" xfId="33" applyNumberFormat="1" applyFont="1" applyAlignment="1" applyProtection="1">
      <alignment horizontal="center" vertical="center" wrapText="1"/>
    </xf>
    <xf numFmtId="0" fontId="4" fillId="0" borderId="1" xfId="33" applyFont="1" applyAlignment="1">
      <alignment horizontal="center" vertical="center" wrapText="1"/>
    </xf>
    <xf numFmtId="0" fontId="4" fillId="0" borderId="1" xfId="34" applyNumberFormat="1" applyFont="1" applyAlignment="1" applyProtection="1">
      <alignment horizontal="center" vertical="center" wrapText="1"/>
    </xf>
    <xf numFmtId="0" fontId="4" fillId="0" borderId="1" xfId="34" applyFont="1" applyAlignment="1">
      <alignment horizontal="center" vertical="center" wrapText="1"/>
    </xf>
    <xf numFmtId="0" fontId="4" fillId="0" borderId="1" xfId="35" applyNumberFormat="1" applyFont="1" applyAlignment="1" applyProtection="1">
      <alignment horizontal="center" vertical="center" wrapText="1"/>
    </xf>
    <xf numFmtId="0" fontId="4" fillId="0" borderId="1" xfId="35" applyFont="1" applyAlignment="1">
      <alignment horizontal="center" vertical="center" wrapText="1"/>
    </xf>
    <xf numFmtId="0" fontId="4" fillId="0" borderId="1" xfId="36" applyNumberFormat="1" applyFont="1" applyAlignment="1" applyProtection="1">
      <alignment horizontal="center" vertical="center" wrapText="1"/>
    </xf>
    <xf numFmtId="0" fontId="4" fillId="0" borderId="1" xfId="36" applyFont="1" applyAlignment="1">
      <alignment horizontal="center" vertical="center" wrapText="1"/>
    </xf>
    <xf numFmtId="0" fontId="4" fillId="0" borderId="1" xfId="37" applyNumberFormat="1" applyFont="1" applyAlignment="1" applyProtection="1">
      <alignment horizontal="center" vertical="center" wrapText="1"/>
    </xf>
    <xf numFmtId="0" fontId="4" fillId="0" borderId="1" xfId="37" applyFont="1" applyAlignment="1">
      <alignment horizontal="center" vertical="center" wrapText="1"/>
    </xf>
    <xf numFmtId="0" fontId="4" fillId="0" borderId="1" xfId="38" applyNumberFormat="1" applyFont="1" applyAlignment="1" applyProtection="1">
      <alignment horizontal="center" vertical="center" wrapText="1"/>
    </xf>
    <xf numFmtId="0" fontId="4" fillId="0" borderId="1" xfId="38" applyFont="1" applyAlignment="1">
      <alignment horizontal="center" vertical="center" wrapText="1"/>
    </xf>
    <xf numFmtId="0" fontId="4" fillId="0" borderId="1" xfId="39" applyNumberFormat="1" applyFont="1" applyAlignment="1" applyProtection="1">
      <alignment horizontal="center" vertical="center" wrapText="1"/>
    </xf>
    <xf numFmtId="0" fontId="4" fillId="0" borderId="1" xfId="39" applyFont="1" applyAlignment="1">
      <alignment horizontal="center" vertical="center" wrapText="1"/>
    </xf>
    <xf numFmtId="0" fontId="4" fillId="0" borderId="1" xfId="10" applyNumberFormat="1" applyFont="1" applyProtection="1">
      <alignment horizontal="center" vertical="center" wrapText="1"/>
    </xf>
    <xf numFmtId="0" fontId="4" fillId="0" borderId="1" xfId="10" applyFont="1">
      <alignment horizontal="center" vertical="center" wrapText="1"/>
    </xf>
    <xf numFmtId="0" fontId="4" fillId="0" borderId="1" xfId="13" applyNumberFormat="1" applyFont="1" applyProtection="1">
      <alignment horizontal="center" vertical="center" wrapText="1"/>
    </xf>
    <xf numFmtId="0" fontId="4" fillId="0" borderId="1" xfId="13" applyFont="1">
      <alignment horizontal="center" vertical="center" wrapText="1"/>
    </xf>
    <xf numFmtId="0" fontId="4" fillId="0" borderId="1" xfId="15" applyNumberFormat="1" applyFont="1" applyProtection="1">
      <alignment horizontal="center" vertical="center" wrapText="1"/>
    </xf>
    <xf numFmtId="0" fontId="4" fillId="0" borderId="1" xfId="15" applyFont="1">
      <alignment horizontal="center" vertical="center" wrapText="1"/>
    </xf>
    <xf numFmtId="0" fontId="4" fillId="0" borderId="1" xfId="16" applyNumberFormat="1" applyFont="1" applyProtection="1">
      <alignment horizontal="center" vertical="center" wrapText="1"/>
    </xf>
    <xf numFmtId="0" fontId="4" fillId="0" borderId="1" xfId="16" applyFont="1">
      <alignment horizontal="center" vertical="center" wrapText="1"/>
    </xf>
    <xf numFmtId="0" fontId="4" fillId="0" borderId="1" xfId="17" applyNumberFormat="1" applyFont="1" applyProtection="1">
      <alignment horizontal="center" vertical="center" wrapText="1"/>
    </xf>
    <xf numFmtId="0" fontId="4" fillId="0" borderId="1" xfId="17" applyFont="1">
      <alignment horizontal="center" vertical="center" wrapText="1"/>
    </xf>
    <xf numFmtId="0" fontId="4" fillId="0" borderId="1" xfId="18" applyNumberFormat="1" applyFont="1" applyProtection="1">
      <alignment horizontal="center" vertical="center" wrapText="1"/>
    </xf>
    <xf numFmtId="0" fontId="4" fillId="0" borderId="1" xfId="18" applyFont="1">
      <alignment horizontal="center" vertical="center" wrapText="1"/>
    </xf>
    <xf numFmtId="0" fontId="4" fillId="0" borderId="1" xfId="19" applyNumberFormat="1" applyFont="1" applyProtection="1">
      <alignment horizontal="center" vertical="center" wrapText="1"/>
    </xf>
    <xf numFmtId="0" fontId="4" fillId="0" borderId="1" xfId="19" applyFont="1">
      <alignment horizontal="center" vertical="center" wrapText="1"/>
    </xf>
    <xf numFmtId="0" fontId="4" fillId="0" borderId="1" xfId="20" applyNumberFormat="1" applyFont="1" applyProtection="1">
      <alignment horizontal="center" vertical="center" wrapText="1"/>
    </xf>
    <xf numFmtId="0" fontId="4" fillId="0" borderId="1" xfId="20" applyFont="1">
      <alignment horizontal="center" vertical="center" wrapText="1"/>
    </xf>
    <xf numFmtId="0" fontId="4" fillId="0" borderId="1" xfId="22" applyNumberFormat="1" applyFont="1" applyProtection="1">
      <alignment horizontal="center" vertical="center" wrapText="1"/>
    </xf>
    <xf numFmtId="0" fontId="4" fillId="0" borderId="1" xfId="22" applyFont="1">
      <alignment horizontal="center" vertical="center" wrapText="1"/>
    </xf>
    <xf numFmtId="0" fontId="11" fillId="0" borderId="5" xfId="30" applyNumberFormat="1" applyFont="1" applyBorder="1" applyAlignment="1" applyProtection="1">
      <alignment horizontal="center" wrapText="1"/>
    </xf>
    <xf numFmtId="0" fontId="11" fillId="0" borderId="6" xfId="30" applyFont="1" applyBorder="1" applyAlignment="1">
      <alignment horizontal="center" wrapText="1"/>
    </xf>
    <xf numFmtId="0" fontId="4" fillId="0" borderId="7" xfId="31" applyNumberFormat="1" applyFont="1" applyBorder="1" applyAlignment="1" applyProtection="1">
      <alignment horizontal="center" vertical="center" wrapText="1"/>
    </xf>
    <xf numFmtId="0" fontId="4" fillId="0" borderId="7" xfId="31" applyFont="1" applyBorder="1" applyAlignment="1">
      <alignment horizontal="center" vertical="center" wrapText="1"/>
    </xf>
    <xf numFmtId="0" fontId="4" fillId="0" borderId="1" xfId="23" applyNumberFormat="1" applyFont="1" applyProtection="1">
      <alignment horizontal="center" vertical="center" wrapText="1"/>
    </xf>
    <xf numFmtId="0" fontId="4" fillId="0" borderId="1" xfId="23" applyFont="1">
      <alignment horizontal="center" vertical="center" wrapText="1"/>
    </xf>
    <xf numFmtId="0" fontId="4" fillId="0" borderId="1" xfId="24" applyNumberFormat="1" applyFont="1" applyProtection="1">
      <alignment horizontal="center" vertical="center" wrapText="1"/>
    </xf>
    <xf numFmtId="0" fontId="4" fillId="0" borderId="1" xfId="24" applyFont="1">
      <alignment horizontal="center" vertical="center" wrapText="1"/>
    </xf>
    <xf numFmtId="0" fontId="4" fillId="0" borderId="1" xfId="26" applyNumberFormat="1" applyFont="1" applyProtection="1">
      <alignment horizontal="left"/>
    </xf>
    <xf numFmtId="0" fontId="4" fillId="0" borderId="1" xfId="26" applyFont="1">
      <alignment horizontal="left"/>
    </xf>
    <xf numFmtId="0" fontId="11" fillId="0" borderId="0" xfId="30" applyNumberFormat="1" applyFont="1" applyBorder="1" applyProtection="1">
      <alignment wrapText="1"/>
    </xf>
    <xf numFmtId="0" fontId="11" fillId="0" borderId="0" xfId="30" applyFont="1" applyBorder="1">
      <alignment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AO216"/>
  <sheetViews>
    <sheetView showGridLines="0" tabSelected="1" zoomScaleSheetLayoutView="100" workbookViewId="0">
      <selection activeCell="AE8" sqref="AE8:AE9"/>
    </sheetView>
  </sheetViews>
  <sheetFormatPr defaultRowHeight="15" outlineLevelRow="5"/>
  <cols>
    <col min="1" max="1" width="57.140625" style="1" customWidth="1"/>
    <col min="2" max="2" width="9.140625" style="1" hidden="1" customWidth="1"/>
    <col min="3" max="3" width="1" style="1" hidden="1" customWidth="1"/>
    <col min="4" max="4" width="10.42578125" style="1" customWidth="1"/>
    <col min="5" max="13" width="9.140625" style="1" hidden="1" customWidth="1"/>
    <col min="14" max="14" width="10.5703125" style="1" customWidth="1"/>
    <col min="15" max="30" width="9.140625" style="1" hidden="1" customWidth="1"/>
    <col min="31" max="31" width="9.28515625" style="1" customWidth="1"/>
    <col min="32" max="39" width="9.140625" style="1" hidden="1" customWidth="1"/>
    <col min="40" max="40" width="0.140625" style="1" hidden="1" customWidth="1"/>
    <col min="41" max="41" width="8" style="1" customWidth="1"/>
    <col min="42" max="16384" width="9.140625" style="1"/>
  </cols>
  <sheetData>
    <row r="1" spans="1:41" ht="15.75">
      <c r="C1" s="21"/>
      <c r="D1" s="39" t="s">
        <v>8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11"/>
    </row>
    <row r="2" spans="1:41" ht="15.75">
      <c r="C2" s="21"/>
      <c r="D2" s="39" t="s">
        <v>9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11"/>
    </row>
    <row r="3" spans="1:41" ht="15.75">
      <c r="C3" s="21"/>
      <c r="D3" s="39" t="s">
        <v>10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11"/>
    </row>
    <row r="4" spans="1:41">
      <c r="A4" s="22"/>
      <c r="B4" s="22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2"/>
      <c r="AG4" s="22"/>
      <c r="AH4" s="22"/>
      <c r="AI4" s="22"/>
      <c r="AJ4" s="22"/>
      <c r="AK4" s="22"/>
      <c r="AL4" s="22"/>
      <c r="AM4" s="22"/>
      <c r="AN4" s="22"/>
      <c r="AO4" s="22"/>
    </row>
    <row r="5" spans="1:41" ht="18.75">
      <c r="A5" s="41" t="s">
        <v>11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</row>
    <row r="6" spans="1:41" ht="68.25" customHeight="1">
      <c r="A6" s="42" t="s">
        <v>12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</row>
    <row r="7" spans="1:41" ht="15.95" customHeight="1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30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6"/>
      <c r="AM7" s="27"/>
      <c r="AN7" s="28"/>
      <c r="AO7" s="12"/>
    </row>
    <row r="8" spans="1:41" ht="26.25" customHeight="1">
      <c r="A8" s="71" t="s">
        <v>13</v>
      </c>
      <c r="B8" s="73" t="s">
        <v>19</v>
      </c>
      <c r="C8" s="75" t="s">
        <v>19</v>
      </c>
      <c r="D8" s="77" t="s">
        <v>14</v>
      </c>
      <c r="E8" s="79" t="s">
        <v>19</v>
      </c>
      <c r="F8" s="81" t="s">
        <v>19</v>
      </c>
      <c r="G8" s="83" t="s">
        <v>19</v>
      </c>
      <c r="H8" s="85" t="s">
        <v>19</v>
      </c>
      <c r="I8" s="87" t="s">
        <v>19</v>
      </c>
      <c r="J8" s="93" t="s">
        <v>19</v>
      </c>
      <c r="K8" s="95" t="s">
        <v>19</v>
      </c>
      <c r="L8" s="97" t="s">
        <v>19</v>
      </c>
      <c r="M8" s="99" t="s">
        <v>15</v>
      </c>
      <c r="N8" s="89" t="s">
        <v>15</v>
      </c>
      <c r="O8" s="91" t="s">
        <v>19</v>
      </c>
      <c r="P8" s="55" t="s">
        <v>19</v>
      </c>
      <c r="Q8" s="57" t="s">
        <v>19</v>
      </c>
      <c r="R8" s="59" t="s">
        <v>19</v>
      </c>
      <c r="S8" s="61" t="s">
        <v>19</v>
      </c>
      <c r="T8" s="63" t="s">
        <v>19</v>
      </c>
      <c r="U8" s="65" t="s">
        <v>19</v>
      </c>
      <c r="V8" s="67" t="s">
        <v>19</v>
      </c>
      <c r="W8" s="69" t="s">
        <v>19</v>
      </c>
      <c r="X8" s="29" t="s">
        <v>19</v>
      </c>
      <c r="Y8" s="43" t="s">
        <v>19</v>
      </c>
      <c r="Z8" s="43" t="s">
        <v>19</v>
      </c>
      <c r="AA8" s="43" t="s">
        <v>19</v>
      </c>
      <c r="AB8" s="43" t="s">
        <v>19</v>
      </c>
      <c r="AC8" s="43" t="s">
        <v>19</v>
      </c>
      <c r="AD8" s="29" t="s">
        <v>19</v>
      </c>
      <c r="AE8" s="43" t="s">
        <v>16</v>
      </c>
      <c r="AF8" s="43" t="s">
        <v>19</v>
      </c>
      <c r="AG8" s="43" t="s">
        <v>19</v>
      </c>
      <c r="AH8" s="29" t="s">
        <v>19</v>
      </c>
      <c r="AI8" s="43" t="s">
        <v>19</v>
      </c>
      <c r="AJ8" s="43" t="s">
        <v>19</v>
      </c>
      <c r="AK8" s="43" t="s">
        <v>19</v>
      </c>
      <c r="AL8" s="43" t="s">
        <v>19</v>
      </c>
      <c r="AM8" s="43" t="s">
        <v>19</v>
      </c>
      <c r="AN8" s="45" t="s">
        <v>19</v>
      </c>
      <c r="AO8" s="49" t="s">
        <v>17</v>
      </c>
    </row>
    <row r="9" spans="1:41" ht="33.75" customHeight="1">
      <c r="A9" s="72"/>
      <c r="B9" s="74"/>
      <c r="C9" s="76"/>
      <c r="D9" s="78"/>
      <c r="E9" s="80"/>
      <c r="F9" s="82"/>
      <c r="G9" s="84"/>
      <c r="H9" s="86"/>
      <c r="I9" s="88"/>
      <c r="J9" s="94"/>
      <c r="K9" s="96"/>
      <c r="L9" s="98"/>
      <c r="M9" s="100"/>
      <c r="N9" s="90"/>
      <c r="O9" s="92"/>
      <c r="P9" s="56"/>
      <c r="Q9" s="58"/>
      <c r="R9" s="60"/>
      <c r="S9" s="62"/>
      <c r="T9" s="64"/>
      <c r="U9" s="66"/>
      <c r="V9" s="68"/>
      <c r="W9" s="70"/>
      <c r="X9" s="29"/>
      <c r="Y9" s="44"/>
      <c r="Z9" s="44"/>
      <c r="AA9" s="44"/>
      <c r="AB9" s="44"/>
      <c r="AC9" s="44"/>
      <c r="AD9" s="29"/>
      <c r="AE9" s="44"/>
      <c r="AF9" s="44"/>
      <c r="AG9" s="44"/>
      <c r="AH9" s="29"/>
      <c r="AI9" s="44"/>
      <c r="AJ9" s="44"/>
      <c r="AK9" s="44"/>
      <c r="AL9" s="44"/>
      <c r="AM9" s="44"/>
      <c r="AN9" s="46"/>
      <c r="AO9" s="50"/>
    </row>
    <row r="10" spans="1:41" ht="38.25">
      <c r="A10" s="14" t="s">
        <v>230</v>
      </c>
      <c r="B10" s="15" t="s">
        <v>20</v>
      </c>
      <c r="C10" s="15" t="s">
        <v>21</v>
      </c>
      <c r="D10" s="15" t="s">
        <v>22</v>
      </c>
      <c r="E10" s="15" t="s">
        <v>20</v>
      </c>
      <c r="F10" s="15" t="s">
        <v>20</v>
      </c>
      <c r="G10" s="15"/>
      <c r="H10" s="15"/>
      <c r="I10" s="15"/>
      <c r="J10" s="15"/>
      <c r="K10" s="15"/>
      <c r="L10" s="15"/>
      <c r="M10" s="16">
        <v>0</v>
      </c>
      <c r="N10" s="35">
        <f>N11+N14+N21+N24</f>
        <v>338421.43000000005</v>
      </c>
      <c r="O10" s="36">
        <v>0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>
        <v>0</v>
      </c>
      <c r="AE10" s="35">
        <f>AE11+AE14+AE21+AE24</f>
        <v>82925.413000000015</v>
      </c>
      <c r="AF10" s="17">
        <v>0</v>
      </c>
      <c r="AG10" s="17">
        <v>0</v>
      </c>
      <c r="AH10" s="17">
        <v>82925.459099999993</v>
      </c>
      <c r="AI10" s="17">
        <v>-82925.459099999993</v>
      </c>
      <c r="AJ10" s="17">
        <v>0</v>
      </c>
      <c r="AK10" s="18">
        <v>0.2450360828224171</v>
      </c>
      <c r="AL10" s="17">
        <v>0</v>
      </c>
      <c r="AM10" s="18">
        <v>0</v>
      </c>
      <c r="AN10" s="19">
        <v>0</v>
      </c>
      <c r="AO10" s="20">
        <f t="shared" ref="AO10:AO68" si="0">AE10/N10*100</f>
        <v>24.503593936116872</v>
      </c>
    </row>
    <row r="11" spans="1:41" ht="16.5" customHeight="1" outlineLevel="1">
      <c r="A11" s="7" t="s">
        <v>231</v>
      </c>
      <c r="B11" s="8" t="s">
        <v>20</v>
      </c>
      <c r="C11" s="8" t="s">
        <v>21</v>
      </c>
      <c r="D11" s="8" t="s">
        <v>23</v>
      </c>
      <c r="E11" s="8" t="s">
        <v>20</v>
      </c>
      <c r="F11" s="8" t="s">
        <v>20</v>
      </c>
      <c r="G11" s="8"/>
      <c r="H11" s="8"/>
      <c r="I11" s="8"/>
      <c r="J11" s="8"/>
      <c r="K11" s="8"/>
      <c r="L11" s="8"/>
      <c r="M11" s="9">
        <v>0</v>
      </c>
      <c r="N11" s="37">
        <v>333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102.6</v>
      </c>
      <c r="AF11" s="3">
        <v>0</v>
      </c>
      <c r="AG11" s="3">
        <v>0</v>
      </c>
      <c r="AH11" s="3">
        <v>102.64319999999999</v>
      </c>
      <c r="AI11" s="3">
        <v>-102.64319999999999</v>
      </c>
      <c r="AJ11" s="3">
        <v>0</v>
      </c>
      <c r="AK11" s="4">
        <v>0.30823783783783781</v>
      </c>
      <c r="AL11" s="3">
        <v>0</v>
      </c>
      <c r="AM11" s="4">
        <v>0</v>
      </c>
      <c r="AN11" s="10">
        <v>0</v>
      </c>
      <c r="AO11" s="13">
        <f t="shared" si="0"/>
        <v>30.810810810810807</v>
      </c>
    </row>
    <row r="12" spans="1:41" outlineLevel="3">
      <c r="A12" s="7" t="s">
        <v>232</v>
      </c>
      <c r="B12" s="8" t="s">
        <v>20</v>
      </c>
      <c r="C12" s="8" t="s">
        <v>21</v>
      </c>
      <c r="D12" s="8" t="s">
        <v>24</v>
      </c>
      <c r="E12" s="8" t="s">
        <v>20</v>
      </c>
      <c r="F12" s="8" t="s">
        <v>20</v>
      </c>
      <c r="G12" s="8"/>
      <c r="H12" s="8"/>
      <c r="I12" s="8"/>
      <c r="J12" s="8"/>
      <c r="K12" s="8"/>
      <c r="L12" s="8"/>
      <c r="M12" s="9">
        <v>0</v>
      </c>
      <c r="N12" s="37">
        <v>333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102.6</v>
      </c>
      <c r="AF12" s="3">
        <v>0</v>
      </c>
      <c r="AG12" s="3">
        <v>0</v>
      </c>
      <c r="AH12" s="3">
        <v>102.64319999999999</v>
      </c>
      <c r="AI12" s="3">
        <v>-102.64319999999999</v>
      </c>
      <c r="AJ12" s="3">
        <v>0</v>
      </c>
      <c r="AK12" s="4">
        <v>0.30823783783783781</v>
      </c>
      <c r="AL12" s="3">
        <v>0</v>
      </c>
      <c r="AM12" s="4">
        <v>0</v>
      </c>
      <c r="AN12" s="10">
        <v>0</v>
      </c>
      <c r="AO12" s="13">
        <f t="shared" si="0"/>
        <v>30.810810810810807</v>
      </c>
    </row>
    <row r="13" spans="1:41" outlineLevel="4">
      <c r="A13" s="7" t="s">
        <v>233</v>
      </c>
      <c r="B13" s="8" t="s">
        <v>20</v>
      </c>
      <c r="C13" s="8" t="s">
        <v>21</v>
      </c>
      <c r="D13" s="8" t="s">
        <v>25</v>
      </c>
      <c r="E13" s="8" t="s">
        <v>20</v>
      </c>
      <c r="F13" s="8" t="s">
        <v>20</v>
      </c>
      <c r="G13" s="8"/>
      <c r="H13" s="8"/>
      <c r="I13" s="8"/>
      <c r="J13" s="8"/>
      <c r="K13" s="8"/>
      <c r="L13" s="8"/>
      <c r="M13" s="9">
        <v>0</v>
      </c>
      <c r="N13" s="37">
        <v>333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102.6</v>
      </c>
      <c r="AF13" s="3">
        <v>0</v>
      </c>
      <c r="AG13" s="3">
        <v>0</v>
      </c>
      <c r="AH13" s="3">
        <v>102.64319999999999</v>
      </c>
      <c r="AI13" s="3">
        <v>-102.64319999999999</v>
      </c>
      <c r="AJ13" s="3">
        <v>0</v>
      </c>
      <c r="AK13" s="4">
        <v>0.30823783783783781</v>
      </c>
      <c r="AL13" s="3">
        <v>0</v>
      </c>
      <c r="AM13" s="4">
        <v>0</v>
      </c>
      <c r="AN13" s="10">
        <v>0</v>
      </c>
      <c r="AO13" s="13">
        <f t="shared" si="0"/>
        <v>30.810810810810807</v>
      </c>
    </row>
    <row r="14" spans="1:41" outlineLevel="1">
      <c r="A14" s="7" t="s">
        <v>234</v>
      </c>
      <c r="B14" s="8" t="s">
        <v>20</v>
      </c>
      <c r="C14" s="8" t="s">
        <v>21</v>
      </c>
      <c r="D14" s="8" t="s">
        <v>26</v>
      </c>
      <c r="E14" s="8" t="s">
        <v>20</v>
      </c>
      <c r="F14" s="8" t="s">
        <v>20</v>
      </c>
      <c r="G14" s="8"/>
      <c r="H14" s="8"/>
      <c r="I14" s="8"/>
      <c r="J14" s="8"/>
      <c r="K14" s="8"/>
      <c r="L14" s="8"/>
      <c r="M14" s="9">
        <v>0</v>
      </c>
      <c r="N14" s="37">
        <f>N15+N20</f>
        <v>26396.9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f>AE15+AE20</f>
        <v>11987.1</v>
      </c>
      <c r="AF14" s="3">
        <v>0</v>
      </c>
      <c r="AG14" s="3">
        <v>0</v>
      </c>
      <c r="AH14" s="3">
        <v>11987.134599999999</v>
      </c>
      <c r="AI14" s="3">
        <v>-11987.134599999999</v>
      </c>
      <c r="AJ14" s="3">
        <v>0</v>
      </c>
      <c r="AK14" s="4">
        <v>0.45411145248116258</v>
      </c>
      <c r="AL14" s="3">
        <v>0</v>
      </c>
      <c r="AM14" s="4">
        <v>0</v>
      </c>
      <c r="AN14" s="10">
        <v>0</v>
      </c>
      <c r="AO14" s="13">
        <f t="shared" si="0"/>
        <v>45.411014172118698</v>
      </c>
    </row>
    <row r="15" spans="1:41" ht="38.25" outlineLevel="3">
      <c r="A15" s="7" t="s">
        <v>235</v>
      </c>
      <c r="B15" s="8" t="s">
        <v>20</v>
      </c>
      <c r="C15" s="8" t="s">
        <v>21</v>
      </c>
      <c r="D15" s="8" t="s">
        <v>27</v>
      </c>
      <c r="E15" s="8" t="s">
        <v>20</v>
      </c>
      <c r="F15" s="8" t="s">
        <v>20</v>
      </c>
      <c r="G15" s="8"/>
      <c r="H15" s="8"/>
      <c r="I15" s="8"/>
      <c r="J15" s="8"/>
      <c r="K15" s="8"/>
      <c r="L15" s="8"/>
      <c r="M15" s="9">
        <v>0</v>
      </c>
      <c r="N15" s="37">
        <v>8367.2000000000007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1796.4</v>
      </c>
      <c r="AF15" s="3">
        <v>0</v>
      </c>
      <c r="AG15" s="3">
        <v>0</v>
      </c>
      <c r="AH15" s="3">
        <v>1796.4346</v>
      </c>
      <c r="AI15" s="3">
        <v>-1796.4346</v>
      </c>
      <c r="AJ15" s="3">
        <v>0</v>
      </c>
      <c r="AK15" s="4">
        <v>0.21469961277368774</v>
      </c>
      <c r="AL15" s="3">
        <v>0</v>
      </c>
      <c r="AM15" s="4">
        <v>0</v>
      </c>
      <c r="AN15" s="10">
        <v>0</v>
      </c>
      <c r="AO15" s="13">
        <f t="shared" si="0"/>
        <v>21.469547757911844</v>
      </c>
    </row>
    <row r="16" spans="1:41" outlineLevel="4">
      <c r="A16" s="7" t="s">
        <v>236</v>
      </c>
      <c r="B16" s="8" t="s">
        <v>20</v>
      </c>
      <c r="C16" s="8" t="s">
        <v>21</v>
      </c>
      <c r="D16" s="8" t="s">
        <v>28</v>
      </c>
      <c r="E16" s="8" t="s">
        <v>20</v>
      </c>
      <c r="F16" s="8" t="s">
        <v>20</v>
      </c>
      <c r="G16" s="8"/>
      <c r="H16" s="8"/>
      <c r="I16" s="8"/>
      <c r="J16" s="8"/>
      <c r="K16" s="8"/>
      <c r="L16" s="8"/>
      <c r="M16" s="9">
        <v>0</v>
      </c>
      <c r="N16" s="37">
        <v>1177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250.5</v>
      </c>
      <c r="AF16" s="3">
        <v>0</v>
      </c>
      <c r="AG16" s="3">
        <v>0</v>
      </c>
      <c r="AH16" s="3">
        <v>250.47370000000001</v>
      </c>
      <c r="AI16" s="3">
        <v>-250.47370000000001</v>
      </c>
      <c r="AJ16" s="3">
        <v>0</v>
      </c>
      <c r="AK16" s="4">
        <v>0.21280688190314359</v>
      </c>
      <c r="AL16" s="3">
        <v>0</v>
      </c>
      <c r="AM16" s="4">
        <v>0</v>
      </c>
      <c r="AN16" s="10">
        <v>0</v>
      </c>
      <c r="AO16" s="13">
        <f t="shared" si="0"/>
        <v>21.282922684791846</v>
      </c>
    </row>
    <row r="17" spans="1:41" ht="56.25" customHeight="1" outlineLevel="4">
      <c r="A17" s="7" t="s">
        <v>237</v>
      </c>
      <c r="B17" s="8" t="s">
        <v>20</v>
      </c>
      <c r="C17" s="8" t="s">
        <v>21</v>
      </c>
      <c r="D17" s="8" t="s">
        <v>29</v>
      </c>
      <c r="E17" s="8" t="s">
        <v>20</v>
      </c>
      <c r="F17" s="8" t="s">
        <v>20</v>
      </c>
      <c r="G17" s="8"/>
      <c r="H17" s="8"/>
      <c r="I17" s="8"/>
      <c r="J17" s="8"/>
      <c r="K17" s="8"/>
      <c r="L17" s="8"/>
      <c r="M17" s="9">
        <v>0</v>
      </c>
      <c r="N17" s="37">
        <v>7100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1519.7</v>
      </c>
      <c r="AF17" s="3">
        <v>0</v>
      </c>
      <c r="AG17" s="3">
        <v>0</v>
      </c>
      <c r="AH17" s="3">
        <v>1519.6609000000001</v>
      </c>
      <c r="AI17" s="3">
        <v>-1519.6609000000001</v>
      </c>
      <c r="AJ17" s="3">
        <v>0</v>
      </c>
      <c r="AK17" s="4">
        <v>0.21403674647887325</v>
      </c>
      <c r="AL17" s="3">
        <v>0</v>
      </c>
      <c r="AM17" s="4">
        <v>0</v>
      </c>
      <c r="AN17" s="10">
        <v>0</v>
      </c>
      <c r="AO17" s="13">
        <f t="shared" si="0"/>
        <v>21.404225352112675</v>
      </c>
    </row>
    <row r="18" spans="1:41" ht="78.75" customHeight="1" outlineLevel="4">
      <c r="A18" s="7" t="s">
        <v>238</v>
      </c>
      <c r="B18" s="8" t="s">
        <v>20</v>
      </c>
      <c r="C18" s="8" t="s">
        <v>21</v>
      </c>
      <c r="D18" s="8" t="s">
        <v>30</v>
      </c>
      <c r="E18" s="8" t="s">
        <v>20</v>
      </c>
      <c r="F18" s="8" t="s">
        <v>20</v>
      </c>
      <c r="G18" s="8"/>
      <c r="H18" s="8"/>
      <c r="I18" s="8"/>
      <c r="J18" s="8"/>
      <c r="K18" s="8"/>
      <c r="L18" s="8"/>
      <c r="M18" s="9">
        <v>0</v>
      </c>
      <c r="N18" s="37">
        <v>90.2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26.3</v>
      </c>
      <c r="AF18" s="3">
        <v>0</v>
      </c>
      <c r="AG18" s="3">
        <v>0</v>
      </c>
      <c r="AH18" s="3">
        <v>26.3</v>
      </c>
      <c r="AI18" s="3">
        <v>-26.3</v>
      </c>
      <c r="AJ18" s="3">
        <v>0</v>
      </c>
      <c r="AK18" s="4">
        <v>0.29157427937915742</v>
      </c>
      <c r="AL18" s="3">
        <v>0</v>
      </c>
      <c r="AM18" s="4">
        <v>0</v>
      </c>
      <c r="AN18" s="10">
        <v>0</v>
      </c>
      <c r="AO18" s="13">
        <f t="shared" si="0"/>
        <v>29.157427937915742</v>
      </c>
    </row>
    <row r="19" spans="1:41" outlineLevel="5">
      <c r="A19" s="7" t="s">
        <v>239</v>
      </c>
      <c r="B19" s="8" t="s">
        <v>20</v>
      </c>
      <c r="C19" s="8" t="s">
        <v>21</v>
      </c>
      <c r="D19" s="8" t="s">
        <v>31</v>
      </c>
      <c r="E19" s="8" t="s">
        <v>20</v>
      </c>
      <c r="F19" s="8" t="s">
        <v>20</v>
      </c>
      <c r="G19" s="8"/>
      <c r="H19" s="8"/>
      <c r="I19" s="8"/>
      <c r="J19" s="8"/>
      <c r="K19" s="8"/>
      <c r="L19" s="8"/>
      <c r="M19" s="9">
        <v>0</v>
      </c>
      <c r="N19" s="37">
        <v>90.2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26.3</v>
      </c>
      <c r="AF19" s="3">
        <v>0</v>
      </c>
      <c r="AG19" s="3">
        <v>0</v>
      </c>
      <c r="AH19" s="3">
        <v>26.3</v>
      </c>
      <c r="AI19" s="3">
        <v>-26.3</v>
      </c>
      <c r="AJ19" s="3">
        <v>0</v>
      </c>
      <c r="AK19" s="4">
        <v>0.29157427937915742</v>
      </c>
      <c r="AL19" s="3">
        <v>0</v>
      </c>
      <c r="AM19" s="4">
        <v>0</v>
      </c>
      <c r="AN19" s="10">
        <v>0</v>
      </c>
      <c r="AO19" s="13">
        <f t="shared" si="0"/>
        <v>29.157427937915742</v>
      </c>
    </row>
    <row r="20" spans="1:41" ht="80.25" customHeight="1" outlineLevel="4">
      <c r="A20" s="7" t="s">
        <v>238</v>
      </c>
      <c r="B20" s="8" t="s">
        <v>20</v>
      </c>
      <c r="C20" s="8" t="s">
        <v>21</v>
      </c>
      <c r="D20" s="8" t="s">
        <v>32</v>
      </c>
      <c r="E20" s="8" t="s">
        <v>20</v>
      </c>
      <c r="F20" s="8" t="s">
        <v>20</v>
      </c>
      <c r="G20" s="8"/>
      <c r="H20" s="8"/>
      <c r="I20" s="8"/>
      <c r="J20" s="8"/>
      <c r="K20" s="8"/>
      <c r="L20" s="8"/>
      <c r="M20" s="9">
        <v>0</v>
      </c>
      <c r="N20" s="37">
        <v>18029.7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10190.700000000001</v>
      </c>
      <c r="AF20" s="3">
        <v>0</v>
      </c>
      <c r="AG20" s="3">
        <v>0</v>
      </c>
      <c r="AH20" s="3">
        <v>10190.700000000001</v>
      </c>
      <c r="AI20" s="3">
        <v>-10190.700000000001</v>
      </c>
      <c r="AJ20" s="3">
        <v>0</v>
      </c>
      <c r="AK20" s="4">
        <v>0.56521739130434778</v>
      </c>
      <c r="AL20" s="3">
        <v>0</v>
      </c>
      <c r="AM20" s="4">
        <v>0</v>
      </c>
      <c r="AN20" s="10">
        <v>0</v>
      </c>
      <c r="AO20" s="13">
        <f t="shared" si="0"/>
        <v>56.521739130434788</v>
      </c>
    </row>
    <row r="21" spans="1:41" ht="25.5" outlineLevel="1">
      <c r="A21" s="7" t="s">
        <v>240</v>
      </c>
      <c r="B21" s="8" t="s">
        <v>20</v>
      </c>
      <c r="C21" s="8" t="s">
        <v>21</v>
      </c>
      <c r="D21" s="8" t="s">
        <v>33</v>
      </c>
      <c r="E21" s="8" t="s">
        <v>20</v>
      </c>
      <c r="F21" s="8" t="s">
        <v>20</v>
      </c>
      <c r="G21" s="8"/>
      <c r="H21" s="8"/>
      <c r="I21" s="8"/>
      <c r="J21" s="8"/>
      <c r="K21" s="8"/>
      <c r="L21" s="8"/>
      <c r="M21" s="9">
        <v>0</v>
      </c>
      <c r="N21" s="37">
        <v>50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13.013</v>
      </c>
      <c r="AF21" s="3">
        <v>0</v>
      </c>
      <c r="AG21" s="3">
        <v>0</v>
      </c>
      <c r="AH21" s="3">
        <v>13.013</v>
      </c>
      <c r="AI21" s="3">
        <v>-13.013</v>
      </c>
      <c r="AJ21" s="3">
        <v>0</v>
      </c>
      <c r="AK21" s="4">
        <v>0.26025999999999999</v>
      </c>
      <c r="AL21" s="3">
        <v>0</v>
      </c>
      <c r="AM21" s="4">
        <v>0</v>
      </c>
      <c r="AN21" s="10">
        <v>0</v>
      </c>
      <c r="AO21" s="13">
        <f t="shared" si="0"/>
        <v>26.026</v>
      </c>
    </row>
    <row r="22" spans="1:41" outlineLevel="3">
      <c r="A22" s="7" t="s">
        <v>241</v>
      </c>
      <c r="B22" s="8" t="s">
        <v>20</v>
      </c>
      <c r="C22" s="8" t="s">
        <v>21</v>
      </c>
      <c r="D22" s="8" t="s">
        <v>34</v>
      </c>
      <c r="E22" s="8" t="s">
        <v>20</v>
      </c>
      <c r="F22" s="8" t="s">
        <v>20</v>
      </c>
      <c r="G22" s="8"/>
      <c r="H22" s="8"/>
      <c r="I22" s="8"/>
      <c r="J22" s="8"/>
      <c r="K22" s="8"/>
      <c r="L22" s="8"/>
      <c r="M22" s="9">
        <v>0</v>
      </c>
      <c r="N22" s="37">
        <v>50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13</v>
      </c>
      <c r="AF22" s="3">
        <v>0</v>
      </c>
      <c r="AG22" s="3">
        <v>0</v>
      </c>
      <c r="AH22" s="3">
        <v>13.013</v>
      </c>
      <c r="AI22" s="3">
        <v>-13.013</v>
      </c>
      <c r="AJ22" s="3">
        <v>0</v>
      </c>
      <c r="AK22" s="4">
        <v>0.26025999999999999</v>
      </c>
      <c r="AL22" s="3">
        <v>0</v>
      </c>
      <c r="AM22" s="4">
        <v>0</v>
      </c>
      <c r="AN22" s="10">
        <v>0</v>
      </c>
      <c r="AO22" s="13">
        <f t="shared" si="0"/>
        <v>26</v>
      </c>
    </row>
    <row r="23" spans="1:41" outlineLevel="4">
      <c r="A23" s="7" t="s">
        <v>233</v>
      </c>
      <c r="B23" s="8" t="s">
        <v>20</v>
      </c>
      <c r="C23" s="8" t="s">
        <v>21</v>
      </c>
      <c r="D23" s="8" t="s">
        <v>35</v>
      </c>
      <c r="E23" s="8" t="s">
        <v>20</v>
      </c>
      <c r="F23" s="8" t="s">
        <v>20</v>
      </c>
      <c r="G23" s="8"/>
      <c r="H23" s="8"/>
      <c r="I23" s="8"/>
      <c r="J23" s="8"/>
      <c r="K23" s="8"/>
      <c r="L23" s="8"/>
      <c r="M23" s="9">
        <v>0</v>
      </c>
      <c r="N23" s="37">
        <v>50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13.013</v>
      </c>
      <c r="AF23" s="3">
        <v>0</v>
      </c>
      <c r="AG23" s="3">
        <v>0</v>
      </c>
      <c r="AH23" s="3">
        <v>13.013</v>
      </c>
      <c r="AI23" s="3">
        <v>-13.013</v>
      </c>
      <c r="AJ23" s="3">
        <v>0</v>
      </c>
      <c r="AK23" s="4">
        <v>0.26025999999999999</v>
      </c>
      <c r="AL23" s="3">
        <v>0</v>
      </c>
      <c r="AM23" s="4">
        <v>0</v>
      </c>
      <c r="AN23" s="10">
        <v>0</v>
      </c>
      <c r="AO23" s="13">
        <f t="shared" si="0"/>
        <v>26.026</v>
      </c>
    </row>
    <row r="24" spans="1:41" outlineLevel="1">
      <c r="A24" s="7" t="s">
        <v>242</v>
      </c>
      <c r="B24" s="8" t="s">
        <v>20</v>
      </c>
      <c r="C24" s="8" t="s">
        <v>21</v>
      </c>
      <c r="D24" s="8" t="s">
        <v>36</v>
      </c>
      <c r="E24" s="8" t="s">
        <v>20</v>
      </c>
      <c r="F24" s="8" t="s">
        <v>20</v>
      </c>
      <c r="G24" s="8"/>
      <c r="H24" s="8"/>
      <c r="I24" s="8"/>
      <c r="J24" s="8"/>
      <c r="K24" s="8"/>
      <c r="L24" s="8"/>
      <c r="M24" s="9">
        <v>0</v>
      </c>
      <c r="N24" s="37">
        <f>N25+N27+N38+N41+N43+N46+N48+N51+N52</f>
        <v>311641.53000000003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f>AE25+AE27+AE38+AE41+AE43+AE46+AE48+AE51+AE52</f>
        <v>70822.700000000012</v>
      </c>
      <c r="AF24" s="3">
        <v>0</v>
      </c>
      <c r="AG24" s="3">
        <v>0</v>
      </c>
      <c r="AH24" s="3">
        <v>70822.668300000005</v>
      </c>
      <c r="AI24" s="3">
        <v>-70822.668300000005</v>
      </c>
      <c r="AJ24" s="3">
        <v>0</v>
      </c>
      <c r="AK24" s="4">
        <v>0.22725684401744672</v>
      </c>
      <c r="AL24" s="3">
        <v>0</v>
      </c>
      <c r="AM24" s="4">
        <v>0</v>
      </c>
      <c r="AN24" s="10">
        <v>0</v>
      </c>
      <c r="AO24" s="13">
        <f t="shared" si="0"/>
        <v>22.725693844462903</v>
      </c>
    </row>
    <row r="25" spans="1:41" ht="25.5" outlineLevel="3">
      <c r="A25" s="7" t="s">
        <v>243</v>
      </c>
      <c r="B25" s="8" t="s">
        <v>20</v>
      </c>
      <c r="C25" s="8" t="s">
        <v>21</v>
      </c>
      <c r="D25" s="8" t="s">
        <v>37</v>
      </c>
      <c r="E25" s="8" t="s">
        <v>20</v>
      </c>
      <c r="F25" s="8" t="s">
        <v>20</v>
      </c>
      <c r="G25" s="8"/>
      <c r="H25" s="8"/>
      <c r="I25" s="8"/>
      <c r="J25" s="8"/>
      <c r="K25" s="8"/>
      <c r="L25" s="8"/>
      <c r="M25" s="9">
        <v>0</v>
      </c>
      <c r="N25" s="37">
        <v>1243.2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f>AE26</f>
        <v>320.2</v>
      </c>
      <c r="AF25" s="3">
        <v>0</v>
      </c>
      <c r="AG25" s="3">
        <v>0</v>
      </c>
      <c r="AH25" s="3">
        <v>320.24029999999999</v>
      </c>
      <c r="AI25" s="3">
        <v>-320.24029999999999</v>
      </c>
      <c r="AJ25" s="3">
        <v>0</v>
      </c>
      <c r="AK25" s="4">
        <v>0.25759354890604891</v>
      </c>
      <c r="AL25" s="3">
        <v>0</v>
      </c>
      <c r="AM25" s="4">
        <v>0</v>
      </c>
      <c r="AN25" s="10">
        <v>0</v>
      </c>
      <c r="AO25" s="13">
        <f t="shared" si="0"/>
        <v>25.756113256113256</v>
      </c>
    </row>
    <row r="26" spans="1:41" outlineLevel="4">
      <c r="A26" s="7" t="s">
        <v>244</v>
      </c>
      <c r="B26" s="8" t="s">
        <v>20</v>
      </c>
      <c r="C26" s="8" t="s">
        <v>21</v>
      </c>
      <c r="D26" s="8" t="s">
        <v>38</v>
      </c>
      <c r="E26" s="8" t="s">
        <v>20</v>
      </c>
      <c r="F26" s="8" t="s">
        <v>20</v>
      </c>
      <c r="G26" s="8"/>
      <c r="H26" s="8"/>
      <c r="I26" s="8"/>
      <c r="J26" s="8"/>
      <c r="K26" s="8"/>
      <c r="L26" s="8"/>
      <c r="M26" s="9">
        <v>0</v>
      </c>
      <c r="N26" s="37">
        <v>1243.2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320.2</v>
      </c>
      <c r="AF26" s="3">
        <v>0</v>
      </c>
      <c r="AG26" s="3">
        <v>0</v>
      </c>
      <c r="AH26" s="3">
        <v>320.24029999999999</v>
      </c>
      <c r="AI26" s="3">
        <v>-320.24029999999999</v>
      </c>
      <c r="AJ26" s="3">
        <v>0</v>
      </c>
      <c r="AK26" s="4">
        <v>0.25759354890604891</v>
      </c>
      <c r="AL26" s="3">
        <v>0</v>
      </c>
      <c r="AM26" s="4">
        <v>0</v>
      </c>
      <c r="AN26" s="10">
        <v>0</v>
      </c>
      <c r="AO26" s="13">
        <f t="shared" si="0"/>
        <v>25.756113256113256</v>
      </c>
    </row>
    <row r="27" spans="1:41" ht="14.25" customHeight="1" outlineLevel="3">
      <c r="A27" s="7" t="s">
        <v>245</v>
      </c>
      <c r="B27" s="8" t="s">
        <v>20</v>
      </c>
      <c r="C27" s="8" t="s">
        <v>21</v>
      </c>
      <c r="D27" s="8" t="s">
        <v>39</v>
      </c>
      <c r="E27" s="8" t="s">
        <v>20</v>
      </c>
      <c r="F27" s="8" t="s">
        <v>20</v>
      </c>
      <c r="G27" s="8"/>
      <c r="H27" s="8"/>
      <c r="I27" s="8"/>
      <c r="J27" s="8"/>
      <c r="K27" s="8"/>
      <c r="L27" s="8"/>
      <c r="M27" s="9">
        <v>0</v>
      </c>
      <c r="N27" s="37">
        <f>N28+N29+N30+N31+N32+N33+N34+N35+N36+N37</f>
        <v>162106.1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f>AE28+AE29+AE30+AE31+AE32+AE33+AE34+AE35+AE36+AE37</f>
        <v>36719.4</v>
      </c>
      <c r="AF27" s="3">
        <v>0</v>
      </c>
      <c r="AG27" s="3">
        <v>0</v>
      </c>
      <c r="AH27" s="3">
        <v>36719.398500000003</v>
      </c>
      <c r="AI27" s="3">
        <v>-36719.398500000003</v>
      </c>
      <c r="AJ27" s="3">
        <v>0</v>
      </c>
      <c r="AK27" s="4">
        <v>0.22651464254237982</v>
      </c>
      <c r="AL27" s="3">
        <v>0</v>
      </c>
      <c r="AM27" s="4">
        <v>0</v>
      </c>
      <c r="AN27" s="10">
        <v>0</v>
      </c>
      <c r="AO27" s="13">
        <f t="shared" si="0"/>
        <v>22.651460987587761</v>
      </c>
    </row>
    <row r="28" spans="1:41" outlineLevel="5">
      <c r="A28" s="7" t="s">
        <v>246</v>
      </c>
      <c r="B28" s="8" t="s">
        <v>20</v>
      </c>
      <c r="C28" s="8" t="s">
        <v>21</v>
      </c>
      <c r="D28" s="8" t="s">
        <v>40</v>
      </c>
      <c r="E28" s="8" t="s">
        <v>20</v>
      </c>
      <c r="F28" s="8" t="s">
        <v>20</v>
      </c>
      <c r="G28" s="8"/>
      <c r="H28" s="8"/>
      <c r="I28" s="8"/>
      <c r="J28" s="8"/>
      <c r="K28" s="8"/>
      <c r="L28" s="8"/>
      <c r="M28" s="9">
        <v>0</v>
      </c>
      <c r="N28" s="37">
        <v>95090.1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17505.5</v>
      </c>
      <c r="AF28" s="3">
        <v>0</v>
      </c>
      <c r="AG28" s="3">
        <v>0</v>
      </c>
      <c r="AH28" s="3">
        <v>17505.448899999999</v>
      </c>
      <c r="AI28" s="3">
        <v>-17505.448899999999</v>
      </c>
      <c r="AJ28" s="3">
        <v>0</v>
      </c>
      <c r="AK28" s="4">
        <v>0.18409328521055293</v>
      </c>
      <c r="AL28" s="3">
        <v>0</v>
      </c>
      <c r="AM28" s="4">
        <v>0</v>
      </c>
      <c r="AN28" s="10">
        <v>0</v>
      </c>
      <c r="AO28" s="13">
        <f t="shared" si="0"/>
        <v>18.409382259562246</v>
      </c>
    </row>
    <row r="29" spans="1:41" ht="25.5" outlineLevel="5">
      <c r="A29" s="7" t="s">
        <v>247</v>
      </c>
      <c r="B29" s="8" t="s">
        <v>20</v>
      </c>
      <c r="C29" s="8" t="s">
        <v>21</v>
      </c>
      <c r="D29" s="8" t="s">
        <v>41</v>
      </c>
      <c r="E29" s="8" t="s">
        <v>20</v>
      </c>
      <c r="F29" s="8" t="s">
        <v>20</v>
      </c>
      <c r="G29" s="8"/>
      <c r="H29" s="8"/>
      <c r="I29" s="8"/>
      <c r="J29" s="8"/>
      <c r="K29" s="8"/>
      <c r="L29" s="8"/>
      <c r="M29" s="9">
        <v>0</v>
      </c>
      <c r="N29" s="37">
        <v>6522.2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4832.3999999999996</v>
      </c>
      <c r="AF29" s="3">
        <v>0</v>
      </c>
      <c r="AG29" s="3">
        <v>0</v>
      </c>
      <c r="AH29" s="3">
        <v>4832.4402</v>
      </c>
      <c r="AI29" s="3">
        <v>-4832.4402</v>
      </c>
      <c r="AJ29" s="3">
        <v>0</v>
      </c>
      <c r="AK29" s="4">
        <v>0.74092180552574283</v>
      </c>
      <c r="AL29" s="3">
        <v>0</v>
      </c>
      <c r="AM29" s="4">
        <v>0</v>
      </c>
      <c r="AN29" s="10">
        <v>0</v>
      </c>
      <c r="AO29" s="13">
        <f t="shared" si="0"/>
        <v>74.091564196130136</v>
      </c>
    </row>
    <row r="30" spans="1:41" ht="25.5" outlineLevel="5">
      <c r="A30" s="7" t="s">
        <v>248</v>
      </c>
      <c r="B30" s="8" t="s">
        <v>20</v>
      </c>
      <c r="C30" s="8" t="s">
        <v>21</v>
      </c>
      <c r="D30" s="8" t="s">
        <v>42</v>
      </c>
      <c r="E30" s="8" t="s">
        <v>20</v>
      </c>
      <c r="F30" s="8" t="s">
        <v>20</v>
      </c>
      <c r="G30" s="8"/>
      <c r="H30" s="8"/>
      <c r="I30" s="8"/>
      <c r="J30" s="8"/>
      <c r="K30" s="8"/>
      <c r="L30" s="8"/>
      <c r="M30" s="9">
        <v>0</v>
      </c>
      <c r="N30" s="37">
        <v>503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280.60000000000002</v>
      </c>
      <c r="AF30" s="3">
        <v>0</v>
      </c>
      <c r="AG30" s="3">
        <v>0</v>
      </c>
      <c r="AH30" s="3">
        <v>280.62470000000002</v>
      </c>
      <c r="AI30" s="3">
        <v>-280.62470000000002</v>
      </c>
      <c r="AJ30" s="3">
        <v>0</v>
      </c>
      <c r="AK30" s="4">
        <v>0.55790198807157054</v>
      </c>
      <c r="AL30" s="3">
        <v>0</v>
      </c>
      <c r="AM30" s="4">
        <v>0</v>
      </c>
      <c r="AN30" s="10">
        <v>0</v>
      </c>
      <c r="AO30" s="13">
        <f t="shared" si="0"/>
        <v>55.785288270377741</v>
      </c>
    </row>
    <row r="31" spans="1:41" outlineLevel="5">
      <c r="A31" s="7" t="s">
        <v>249</v>
      </c>
      <c r="B31" s="8" t="s">
        <v>20</v>
      </c>
      <c r="C31" s="8" t="s">
        <v>21</v>
      </c>
      <c r="D31" s="8" t="s">
        <v>43</v>
      </c>
      <c r="E31" s="8" t="s">
        <v>20</v>
      </c>
      <c r="F31" s="8" t="s">
        <v>20</v>
      </c>
      <c r="G31" s="8"/>
      <c r="H31" s="8"/>
      <c r="I31" s="8"/>
      <c r="J31" s="8"/>
      <c r="K31" s="8"/>
      <c r="L31" s="8"/>
      <c r="M31" s="9">
        <v>0</v>
      </c>
      <c r="N31" s="37">
        <v>25040.6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5469.3</v>
      </c>
      <c r="AF31" s="3">
        <v>0</v>
      </c>
      <c r="AG31" s="3">
        <v>0</v>
      </c>
      <c r="AH31" s="3">
        <v>5469.3090000000002</v>
      </c>
      <c r="AI31" s="3">
        <v>-5469.3090000000002</v>
      </c>
      <c r="AJ31" s="3">
        <v>0</v>
      </c>
      <c r="AK31" s="4">
        <v>0.2184179114133584</v>
      </c>
      <c r="AL31" s="3">
        <v>0</v>
      </c>
      <c r="AM31" s="4">
        <v>0</v>
      </c>
      <c r="AN31" s="10">
        <v>0</v>
      </c>
      <c r="AO31" s="13">
        <f t="shared" si="0"/>
        <v>21.841729032051948</v>
      </c>
    </row>
    <row r="32" spans="1:41" ht="25.5" outlineLevel="5">
      <c r="A32" s="7" t="s">
        <v>247</v>
      </c>
      <c r="B32" s="8" t="s">
        <v>20</v>
      </c>
      <c r="C32" s="8" t="s">
        <v>21</v>
      </c>
      <c r="D32" s="8" t="s">
        <v>44</v>
      </c>
      <c r="E32" s="8" t="s">
        <v>20</v>
      </c>
      <c r="F32" s="8" t="s">
        <v>20</v>
      </c>
      <c r="G32" s="8"/>
      <c r="H32" s="8"/>
      <c r="I32" s="8"/>
      <c r="J32" s="8"/>
      <c r="K32" s="8"/>
      <c r="L32" s="8"/>
      <c r="M32" s="9">
        <v>0</v>
      </c>
      <c r="N32" s="37">
        <v>758.5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414.2</v>
      </c>
      <c r="AF32" s="3">
        <v>0</v>
      </c>
      <c r="AG32" s="3">
        <v>0</v>
      </c>
      <c r="AH32" s="3">
        <v>414.19479999999999</v>
      </c>
      <c r="AI32" s="3">
        <v>-414.19479999999999</v>
      </c>
      <c r="AJ32" s="3">
        <v>0</v>
      </c>
      <c r="AK32" s="4">
        <v>0.5460709294660514</v>
      </c>
      <c r="AL32" s="3">
        <v>0</v>
      </c>
      <c r="AM32" s="4">
        <v>0</v>
      </c>
      <c r="AN32" s="10">
        <v>0</v>
      </c>
      <c r="AO32" s="13">
        <f t="shared" si="0"/>
        <v>54.607778510217528</v>
      </c>
    </row>
    <row r="33" spans="1:41" outlineLevel="5">
      <c r="A33" s="7" t="s">
        <v>250</v>
      </c>
      <c r="B33" s="8" t="s">
        <v>20</v>
      </c>
      <c r="C33" s="8" t="s">
        <v>21</v>
      </c>
      <c r="D33" s="8" t="s">
        <v>45</v>
      </c>
      <c r="E33" s="8" t="s">
        <v>20</v>
      </c>
      <c r="F33" s="8" t="s">
        <v>20</v>
      </c>
      <c r="G33" s="8"/>
      <c r="H33" s="8"/>
      <c r="I33" s="8"/>
      <c r="J33" s="8"/>
      <c r="K33" s="8"/>
      <c r="L33" s="8"/>
      <c r="M33" s="9">
        <v>0</v>
      </c>
      <c r="N33" s="37">
        <v>18549.599999999999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3565.5</v>
      </c>
      <c r="AF33" s="3">
        <v>0</v>
      </c>
      <c r="AG33" s="3">
        <v>0</v>
      </c>
      <c r="AH33" s="3">
        <v>3565.4764</v>
      </c>
      <c r="AI33" s="3">
        <v>-3565.4764</v>
      </c>
      <c r="AJ33" s="3">
        <v>0</v>
      </c>
      <c r="AK33" s="4">
        <v>0.19221311510760339</v>
      </c>
      <c r="AL33" s="3">
        <v>0</v>
      </c>
      <c r="AM33" s="4">
        <v>0</v>
      </c>
      <c r="AN33" s="10">
        <v>0</v>
      </c>
      <c r="AO33" s="13">
        <f t="shared" si="0"/>
        <v>19.221438737223444</v>
      </c>
    </row>
    <row r="34" spans="1:41" ht="25.5" outlineLevel="5">
      <c r="A34" s="7" t="s">
        <v>247</v>
      </c>
      <c r="B34" s="8" t="s">
        <v>20</v>
      </c>
      <c r="C34" s="8" t="s">
        <v>21</v>
      </c>
      <c r="D34" s="8" t="s">
        <v>46</v>
      </c>
      <c r="E34" s="8" t="s">
        <v>20</v>
      </c>
      <c r="F34" s="8" t="s">
        <v>20</v>
      </c>
      <c r="G34" s="8"/>
      <c r="H34" s="8"/>
      <c r="I34" s="8"/>
      <c r="J34" s="8"/>
      <c r="K34" s="8"/>
      <c r="L34" s="8"/>
      <c r="M34" s="9">
        <v>0</v>
      </c>
      <c r="N34" s="37">
        <v>1372.8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1007.1</v>
      </c>
      <c r="AF34" s="3">
        <v>0</v>
      </c>
      <c r="AG34" s="3">
        <v>0</v>
      </c>
      <c r="AH34" s="3">
        <v>1007.1022</v>
      </c>
      <c r="AI34" s="3">
        <v>-1007.1022</v>
      </c>
      <c r="AJ34" s="3">
        <v>0</v>
      </c>
      <c r="AK34" s="4">
        <v>0.73361174242424243</v>
      </c>
      <c r="AL34" s="3">
        <v>0</v>
      </c>
      <c r="AM34" s="4">
        <v>0</v>
      </c>
      <c r="AN34" s="10">
        <v>0</v>
      </c>
      <c r="AO34" s="13">
        <f t="shared" si="0"/>
        <v>73.361013986013987</v>
      </c>
    </row>
    <row r="35" spans="1:41" ht="25.5" outlineLevel="5">
      <c r="A35" s="7" t="s">
        <v>251</v>
      </c>
      <c r="B35" s="8" t="s">
        <v>20</v>
      </c>
      <c r="C35" s="8" t="s">
        <v>21</v>
      </c>
      <c r="D35" s="8" t="s">
        <v>47</v>
      </c>
      <c r="E35" s="8" t="s">
        <v>20</v>
      </c>
      <c r="F35" s="8" t="s">
        <v>20</v>
      </c>
      <c r="G35" s="8"/>
      <c r="H35" s="8"/>
      <c r="I35" s="8"/>
      <c r="J35" s="8"/>
      <c r="K35" s="8"/>
      <c r="L35" s="8"/>
      <c r="M35" s="9">
        <v>0</v>
      </c>
      <c r="N35" s="37">
        <v>11755.2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2635</v>
      </c>
      <c r="AF35" s="3">
        <v>0</v>
      </c>
      <c r="AG35" s="3">
        <v>0</v>
      </c>
      <c r="AH35" s="3">
        <v>2635.0205000000001</v>
      </c>
      <c r="AI35" s="3">
        <v>-2635.0205000000001</v>
      </c>
      <c r="AJ35" s="3">
        <v>0</v>
      </c>
      <c r="AK35" s="4">
        <v>0.22415786205253846</v>
      </c>
      <c r="AL35" s="3">
        <v>0</v>
      </c>
      <c r="AM35" s="4">
        <v>0</v>
      </c>
      <c r="AN35" s="10">
        <v>0</v>
      </c>
      <c r="AO35" s="13">
        <f t="shared" si="0"/>
        <v>22.41561181434599</v>
      </c>
    </row>
    <row r="36" spans="1:41" ht="25.5" outlineLevel="5">
      <c r="A36" s="7" t="s">
        <v>247</v>
      </c>
      <c r="B36" s="8" t="s">
        <v>20</v>
      </c>
      <c r="C36" s="8" t="s">
        <v>21</v>
      </c>
      <c r="D36" s="8" t="s">
        <v>48</v>
      </c>
      <c r="E36" s="8" t="s">
        <v>20</v>
      </c>
      <c r="F36" s="8" t="s">
        <v>20</v>
      </c>
      <c r="G36" s="8"/>
      <c r="H36" s="8"/>
      <c r="I36" s="8"/>
      <c r="J36" s="8"/>
      <c r="K36" s="8"/>
      <c r="L36" s="8"/>
      <c r="M36" s="9">
        <v>0</v>
      </c>
      <c r="N36" s="37">
        <v>1078.7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650.79999999999995</v>
      </c>
      <c r="AF36" s="3">
        <v>0</v>
      </c>
      <c r="AG36" s="3">
        <v>0</v>
      </c>
      <c r="AH36" s="3">
        <v>650.74180000000001</v>
      </c>
      <c r="AI36" s="3">
        <v>-650.74180000000001</v>
      </c>
      <c r="AJ36" s="3">
        <v>0</v>
      </c>
      <c r="AK36" s="4">
        <v>0.60326485584499856</v>
      </c>
      <c r="AL36" s="3">
        <v>0</v>
      </c>
      <c r="AM36" s="4">
        <v>0</v>
      </c>
      <c r="AN36" s="10">
        <v>0</v>
      </c>
      <c r="AO36" s="13">
        <f t="shared" si="0"/>
        <v>60.331880967831644</v>
      </c>
    </row>
    <row r="37" spans="1:41" ht="28.5" customHeight="1" outlineLevel="4">
      <c r="A37" s="7" t="s">
        <v>252</v>
      </c>
      <c r="B37" s="8" t="s">
        <v>20</v>
      </c>
      <c r="C37" s="8" t="s">
        <v>21</v>
      </c>
      <c r="D37" s="8" t="s">
        <v>49</v>
      </c>
      <c r="E37" s="8" t="s">
        <v>20</v>
      </c>
      <c r="F37" s="8" t="s">
        <v>20</v>
      </c>
      <c r="G37" s="8"/>
      <c r="H37" s="8"/>
      <c r="I37" s="8"/>
      <c r="J37" s="8"/>
      <c r="K37" s="8"/>
      <c r="L37" s="8"/>
      <c r="M37" s="9">
        <v>0</v>
      </c>
      <c r="N37" s="37">
        <v>1435.4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359</v>
      </c>
      <c r="AF37" s="3">
        <v>0</v>
      </c>
      <c r="AG37" s="3">
        <v>0</v>
      </c>
      <c r="AH37" s="3">
        <v>359.04</v>
      </c>
      <c r="AI37" s="3">
        <v>-359.04</v>
      </c>
      <c r="AJ37" s="3">
        <v>0</v>
      </c>
      <c r="AK37" s="4">
        <v>0.25013236728438065</v>
      </c>
      <c r="AL37" s="3">
        <v>0</v>
      </c>
      <c r="AM37" s="4">
        <v>0</v>
      </c>
      <c r="AN37" s="10">
        <v>0</v>
      </c>
      <c r="AO37" s="13">
        <f t="shared" si="0"/>
        <v>25.010450048766891</v>
      </c>
    </row>
    <row r="38" spans="1:41" outlineLevel="3">
      <c r="A38" s="7" t="s">
        <v>241</v>
      </c>
      <c r="B38" s="8" t="s">
        <v>20</v>
      </c>
      <c r="C38" s="8" t="s">
        <v>21</v>
      </c>
      <c r="D38" s="8" t="s">
        <v>50</v>
      </c>
      <c r="E38" s="8" t="s">
        <v>20</v>
      </c>
      <c r="F38" s="8" t="s">
        <v>20</v>
      </c>
      <c r="G38" s="8"/>
      <c r="H38" s="8"/>
      <c r="I38" s="8"/>
      <c r="J38" s="8"/>
      <c r="K38" s="8"/>
      <c r="L38" s="8"/>
      <c r="M38" s="9">
        <v>0</v>
      </c>
      <c r="N38" s="37">
        <v>125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8.5</v>
      </c>
      <c r="AF38" s="3">
        <v>0</v>
      </c>
      <c r="AG38" s="3">
        <v>0</v>
      </c>
      <c r="AH38" s="3">
        <v>8.4894999999999996</v>
      </c>
      <c r="AI38" s="3">
        <v>-8.4894999999999996</v>
      </c>
      <c r="AJ38" s="3">
        <v>0</v>
      </c>
      <c r="AK38" s="4">
        <v>6.7916000000000004E-2</v>
      </c>
      <c r="AL38" s="3">
        <v>0</v>
      </c>
      <c r="AM38" s="4">
        <v>0</v>
      </c>
      <c r="AN38" s="10">
        <v>0</v>
      </c>
      <c r="AO38" s="13">
        <f t="shared" si="0"/>
        <v>6.8000000000000007</v>
      </c>
    </row>
    <row r="39" spans="1:41" ht="25.5" outlineLevel="4">
      <c r="A39" s="7" t="s">
        <v>253</v>
      </c>
      <c r="B39" s="8" t="s">
        <v>20</v>
      </c>
      <c r="C39" s="8" t="s">
        <v>21</v>
      </c>
      <c r="D39" s="8" t="s">
        <v>51</v>
      </c>
      <c r="E39" s="8" t="s">
        <v>20</v>
      </c>
      <c r="F39" s="8" t="s">
        <v>20</v>
      </c>
      <c r="G39" s="8"/>
      <c r="H39" s="8"/>
      <c r="I39" s="8"/>
      <c r="J39" s="8"/>
      <c r="K39" s="8"/>
      <c r="L39" s="8"/>
      <c r="M39" s="9">
        <v>0</v>
      </c>
      <c r="N39" s="37">
        <v>25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8.5</v>
      </c>
      <c r="AF39" s="3">
        <v>0</v>
      </c>
      <c r="AG39" s="3">
        <v>0</v>
      </c>
      <c r="AH39" s="3">
        <v>8.4894999999999996</v>
      </c>
      <c r="AI39" s="3">
        <v>-8.4894999999999996</v>
      </c>
      <c r="AJ39" s="3">
        <v>0</v>
      </c>
      <c r="AK39" s="4">
        <v>0.33957999999999999</v>
      </c>
      <c r="AL39" s="3">
        <v>0</v>
      </c>
      <c r="AM39" s="4">
        <v>0</v>
      </c>
      <c r="AN39" s="10">
        <v>0</v>
      </c>
      <c r="AO39" s="13">
        <f t="shared" si="0"/>
        <v>34</v>
      </c>
    </row>
    <row r="40" spans="1:41" outlineLevel="4">
      <c r="A40" s="7" t="s">
        <v>254</v>
      </c>
      <c r="B40" s="8" t="s">
        <v>20</v>
      </c>
      <c r="C40" s="8" t="s">
        <v>21</v>
      </c>
      <c r="D40" s="8" t="s">
        <v>52</v>
      </c>
      <c r="E40" s="8" t="s">
        <v>20</v>
      </c>
      <c r="F40" s="8" t="s">
        <v>20</v>
      </c>
      <c r="G40" s="8"/>
      <c r="H40" s="8"/>
      <c r="I40" s="8"/>
      <c r="J40" s="8"/>
      <c r="K40" s="8"/>
      <c r="L40" s="8"/>
      <c r="M40" s="9">
        <v>0</v>
      </c>
      <c r="N40" s="37">
        <v>100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4">
        <v>0</v>
      </c>
      <c r="AL40" s="3">
        <v>0</v>
      </c>
      <c r="AM40" s="4">
        <v>0</v>
      </c>
      <c r="AN40" s="10">
        <v>0</v>
      </c>
      <c r="AO40" s="13">
        <f t="shared" si="0"/>
        <v>0</v>
      </c>
    </row>
    <row r="41" spans="1:41" outlineLevel="3">
      <c r="A41" s="7" t="s">
        <v>255</v>
      </c>
      <c r="B41" s="8" t="s">
        <v>20</v>
      </c>
      <c r="C41" s="8" t="s">
        <v>21</v>
      </c>
      <c r="D41" s="8" t="s">
        <v>53</v>
      </c>
      <c r="E41" s="8" t="s">
        <v>20</v>
      </c>
      <c r="F41" s="8" t="s">
        <v>20</v>
      </c>
      <c r="G41" s="8"/>
      <c r="H41" s="8"/>
      <c r="I41" s="8"/>
      <c r="J41" s="8"/>
      <c r="K41" s="8"/>
      <c r="L41" s="8"/>
      <c r="M41" s="9">
        <v>0</v>
      </c>
      <c r="N41" s="37">
        <v>40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40</v>
      </c>
      <c r="AF41" s="3">
        <v>0</v>
      </c>
      <c r="AG41" s="3">
        <v>0</v>
      </c>
      <c r="AH41" s="3">
        <v>40</v>
      </c>
      <c r="AI41" s="3">
        <v>-40</v>
      </c>
      <c r="AJ41" s="3">
        <v>0</v>
      </c>
      <c r="AK41" s="4">
        <v>1</v>
      </c>
      <c r="AL41" s="3">
        <v>0</v>
      </c>
      <c r="AM41" s="4">
        <v>0</v>
      </c>
      <c r="AN41" s="10">
        <v>0</v>
      </c>
      <c r="AO41" s="13">
        <f t="shared" si="0"/>
        <v>100</v>
      </c>
    </row>
    <row r="42" spans="1:41" ht="25.5" outlineLevel="4">
      <c r="A42" s="7" t="s">
        <v>256</v>
      </c>
      <c r="B42" s="8" t="s">
        <v>20</v>
      </c>
      <c r="C42" s="8" t="s">
        <v>21</v>
      </c>
      <c r="D42" s="8" t="s">
        <v>54</v>
      </c>
      <c r="E42" s="8" t="s">
        <v>20</v>
      </c>
      <c r="F42" s="8" t="s">
        <v>20</v>
      </c>
      <c r="G42" s="8"/>
      <c r="H42" s="8"/>
      <c r="I42" s="8"/>
      <c r="J42" s="8"/>
      <c r="K42" s="8"/>
      <c r="L42" s="8"/>
      <c r="M42" s="9">
        <v>0</v>
      </c>
      <c r="N42" s="37">
        <v>40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40</v>
      </c>
      <c r="AF42" s="3">
        <v>0</v>
      </c>
      <c r="AG42" s="3">
        <v>0</v>
      </c>
      <c r="AH42" s="3">
        <v>40</v>
      </c>
      <c r="AI42" s="3">
        <v>-40</v>
      </c>
      <c r="AJ42" s="3">
        <v>0</v>
      </c>
      <c r="AK42" s="4">
        <v>1</v>
      </c>
      <c r="AL42" s="3">
        <v>0</v>
      </c>
      <c r="AM42" s="4">
        <v>0</v>
      </c>
      <c r="AN42" s="10">
        <v>0</v>
      </c>
      <c r="AO42" s="13">
        <f t="shared" si="0"/>
        <v>100</v>
      </c>
    </row>
    <row r="43" spans="1:41" ht="38.25" outlineLevel="3">
      <c r="A43" s="7" t="s">
        <v>257</v>
      </c>
      <c r="B43" s="8" t="s">
        <v>20</v>
      </c>
      <c r="C43" s="8" t="s">
        <v>21</v>
      </c>
      <c r="D43" s="8" t="s">
        <v>55</v>
      </c>
      <c r="E43" s="8" t="s">
        <v>20</v>
      </c>
      <c r="F43" s="8" t="s">
        <v>20</v>
      </c>
      <c r="G43" s="8"/>
      <c r="H43" s="8"/>
      <c r="I43" s="8"/>
      <c r="J43" s="8"/>
      <c r="K43" s="8"/>
      <c r="L43" s="8"/>
      <c r="M43" s="9">
        <v>0</v>
      </c>
      <c r="N43" s="37">
        <v>1489.6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4">
        <v>0</v>
      </c>
      <c r="AL43" s="3">
        <v>0</v>
      </c>
      <c r="AM43" s="4">
        <v>0</v>
      </c>
      <c r="AN43" s="10">
        <v>0</v>
      </c>
      <c r="AO43" s="13">
        <f t="shared" si="0"/>
        <v>0</v>
      </c>
    </row>
    <row r="44" spans="1:41" ht="42" customHeight="1" outlineLevel="4">
      <c r="A44" s="7" t="s">
        <v>258</v>
      </c>
      <c r="B44" s="8" t="s">
        <v>20</v>
      </c>
      <c r="C44" s="8" t="s">
        <v>21</v>
      </c>
      <c r="D44" s="8" t="s">
        <v>56</v>
      </c>
      <c r="E44" s="8" t="s">
        <v>20</v>
      </c>
      <c r="F44" s="8" t="s">
        <v>20</v>
      </c>
      <c r="G44" s="8"/>
      <c r="H44" s="8"/>
      <c r="I44" s="8"/>
      <c r="J44" s="8"/>
      <c r="K44" s="8"/>
      <c r="L44" s="8"/>
      <c r="M44" s="9">
        <v>0</v>
      </c>
      <c r="N44" s="37">
        <v>690.1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4">
        <v>0</v>
      </c>
      <c r="AL44" s="3">
        <v>0</v>
      </c>
      <c r="AM44" s="4">
        <v>0</v>
      </c>
      <c r="AN44" s="10">
        <v>0</v>
      </c>
      <c r="AO44" s="13">
        <f t="shared" si="0"/>
        <v>0</v>
      </c>
    </row>
    <row r="45" spans="1:41" ht="53.25" customHeight="1" outlineLevel="4">
      <c r="A45" s="7" t="s">
        <v>259</v>
      </c>
      <c r="B45" s="8" t="s">
        <v>20</v>
      </c>
      <c r="C45" s="8" t="s">
        <v>21</v>
      </c>
      <c r="D45" s="8" t="s">
        <v>57</v>
      </c>
      <c r="E45" s="8" t="s">
        <v>20</v>
      </c>
      <c r="F45" s="8" t="s">
        <v>20</v>
      </c>
      <c r="G45" s="8"/>
      <c r="H45" s="8"/>
      <c r="I45" s="8"/>
      <c r="J45" s="8"/>
      <c r="K45" s="8"/>
      <c r="L45" s="8"/>
      <c r="M45" s="9">
        <v>0</v>
      </c>
      <c r="N45" s="37">
        <v>799.5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4">
        <v>0</v>
      </c>
      <c r="AL45" s="3">
        <v>0</v>
      </c>
      <c r="AM45" s="4">
        <v>0</v>
      </c>
      <c r="AN45" s="10">
        <v>0</v>
      </c>
      <c r="AO45" s="13">
        <f t="shared" si="0"/>
        <v>0</v>
      </c>
    </row>
    <row r="46" spans="1:41" ht="38.25" outlineLevel="3">
      <c r="A46" s="7" t="s">
        <v>235</v>
      </c>
      <c r="B46" s="8" t="s">
        <v>20</v>
      </c>
      <c r="C46" s="8" t="s">
        <v>21</v>
      </c>
      <c r="D46" s="8" t="s">
        <v>58</v>
      </c>
      <c r="E46" s="8" t="s">
        <v>20</v>
      </c>
      <c r="F46" s="8" t="s">
        <v>20</v>
      </c>
      <c r="G46" s="8"/>
      <c r="H46" s="8"/>
      <c r="I46" s="8"/>
      <c r="J46" s="8"/>
      <c r="K46" s="8"/>
      <c r="L46" s="8"/>
      <c r="M46" s="9">
        <v>0</v>
      </c>
      <c r="N46" s="37">
        <v>2389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347.5</v>
      </c>
      <c r="AF46" s="3">
        <v>0</v>
      </c>
      <c r="AG46" s="3">
        <v>0</v>
      </c>
      <c r="AH46" s="3">
        <v>347.5</v>
      </c>
      <c r="AI46" s="3">
        <v>-347.5</v>
      </c>
      <c r="AJ46" s="3">
        <v>0</v>
      </c>
      <c r="AK46" s="4">
        <v>0.1454583507743826</v>
      </c>
      <c r="AL46" s="3">
        <v>0</v>
      </c>
      <c r="AM46" s="4">
        <v>0</v>
      </c>
      <c r="AN46" s="10">
        <v>0</v>
      </c>
      <c r="AO46" s="13">
        <f t="shared" si="0"/>
        <v>14.545835077438261</v>
      </c>
    </row>
    <row r="47" spans="1:41" ht="51" outlineLevel="4">
      <c r="A47" s="7" t="s">
        <v>260</v>
      </c>
      <c r="B47" s="8" t="s">
        <v>20</v>
      </c>
      <c r="C47" s="8" t="s">
        <v>21</v>
      </c>
      <c r="D47" s="8" t="s">
        <v>59</v>
      </c>
      <c r="E47" s="8" t="s">
        <v>20</v>
      </c>
      <c r="F47" s="8" t="s">
        <v>20</v>
      </c>
      <c r="G47" s="8"/>
      <c r="H47" s="8"/>
      <c r="I47" s="8"/>
      <c r="J47" s="8"/>
      <c r="K47" s="8"/>
      <c r="L47" s="8"/>
      <c r="M47" s="9">
        <v>0</v>
      </c>
      <c r="N47" s="37">
        <v>2389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347.5</v>
      </c>
      <c r="AF47" s="3">
        <v>0</v>
      </c>
      <c r="AG47" s="3">
        <v>0</v>
      </c>
      <c r="AH47" s="3">
        <v>347.5</v>
      </c>
      <c r="AI47" s="3">
        <v>-347.5</v>
      </c>
      <c r="AJ47" s="3">
        <v>0</v>
      </c>
      <c r="AK47" s="4">
        <v>0.1454583507743826</v>
      </c>
      <c r="AL47" s="3">
        <v>0</v>
      </c>
      <c r="AM47" s="4">
        <v>0</v>
      </c>
      <c r="AN47" s="10">
        <v>0</v>
      </c>
      <c r="AO47" s="13">
        <f t="shared" si="0"/>
        <v>14.545835077438261</v>
      </c>
    </row>
    <row r="48" spans="1:41" outlineLevel="3">
      <c r="A48" s="7" t="s">
        <v>262</v>
      </c>
      <c r="B48" s="8" t="s">
        <v>20</v>
      </c>
      <c r="C48" s="8" t="s">
        <v>21</v>
      </c>
      <c r="D48" s="8" t="s">
        <v>60</v>
      </c>
      <c r="E48" s="8" t="s">
        <v>20</v>
      </c>
      <c r="F48" s="8" t="s">
        <v>20</v>
      </c>
      <c r="G48" s="8"/>
      <c r="H48" s="8"/>
      <c r="I48" s="8"/>
      <c r="J48" s="8"/>
      <c r="K48" s="8"/>
      <c r="L48" s="8"/>
      <c r="M48" s="9">
        <v>0</v>
      </c>
      <c r="N48" s="37">
        <f>N49+N50</f>
        <v>143780.20000000001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f>AE49+AE50</f>
        <v>33387.100000000006</v>
      </c>
      <c r="AF48" s="3">
        <v>0</v>
      </c>
      <c r="AG48" s="3">
        <v>0</v>
      </c>
      <c r="AH48" s="3">
        <v>33387.040000000001</v>
      </c>
      <c r="AI48" s="3">
        <v>-33387.040000000001</v>
      </c>
      <c r="AJ48" s="3">
        <v>0</v>
      </c>
      <c r="AK48" s="4">
        <v>0.23220888550718388</v>
      </c>
      <c r="AL48" s="3">
        <v>0</v>
      </c>
      <c r="AM48" s="4">
        <v>0</v>
      </c>
      <c r="AN48" s="10">
        <v>0</v>
      </c>
      <c r="AO48" s="13">
        <f t="shared" si="0"/>
        <v>23.22093028108182</v>
      </c>
    </row>
    <row r="49" spans="1:41" ht="51" outlineLevel="4">
      <c r="A49" s="7" t="s">
        <v>263</v>
      </c>
      <c r="B49" s="8" t="s">
        <v>20</v>
      </c>
      <c r="C49" s="8" t="s">
        <v>21</v>
      </c>
      <c r="D49" s="8" t="s">
        <v>61</v>
      </c>
      <c r="E49" s="8" t="s">
        <v>20</v>
      </c>
      <c r="F49" s="8" t="s">
        <v>20</v>
      </c>
      <c r="G49" s="8"/>
      <c r="H49" s="8"/>
      <c r="I49" s="8"/>
      <c r="J49" s="8"/>
      <c r="K49" s="8"/>
      <c r="L49" s="8"/>
      <c r="M49" s="9">
        <v>0</v>
      </c>
      <c r="N49" s="37">
        <v>76388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20471.900000000001</v>
      </c>
      <c r="AF49" s="3">
        <v>0</v>
      </c>
      <c r="AG49" s="3">
        <v>0</v>
      </c>
      <c r="AH49" s="3">
        <v>20471.859899999999</v>
      </c>
      <c r="AI49" s="3">
        <v>-20471.859899999999</v>
      </c>
      <c r="AJ49" s="3">
        <v>0</v>
      </c>
      <c r="AK49" s="4">
        <v>0.2679983753992774</v>
      </c>
      <c r="AL49" s="3">
        <v>0</v>
      </c>
      <c r="AM49" s="4">
        <v>0</v>
      </c>
      <c r="AN49" s="10">
        <v>0</v>
      </c>
      <c r="AO49" s="13">
        <f t="shared" si="0"/>
        <v>26.799890035084044</v>
      </c>
    </row>
    <row r="50" spans="1:41" ht="38.25" outlineLevel="4">
      <c r="A50" s="7" t="s">
        <v>264</v>
      </c>
      <c r="B50" s="8" t="s">
        <v>20</v>
      </c>
      <c r="C50" s="8" t="s">
        <v>21</v>
      </c>
      <c r="D50" s="8" t="s">
        <v>62</v>
      </c>
      <c r="E50" s="8" t="s">
        <v>20</v>
      </c>
      <c r="F50" s="8" t="s">
        <v>20</v>
      </c>
      <c r="G50" s="8"/>
      <c r="H50" s="8"/>
      <c r="I50" s="8"/>
      <c r="J50" s="8"/>
      <c r="K50" s="8"/>
      <c r="L50" s="8"/>
      <c r="M50" s="9">
        <v>0</v>
      </c>
      <c r="N50" s="37">
        <v>67392.2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12915.2</v>
      </c>
      <c r="AF50" s="3">
        <v>0</v>
      </c>
      <c r="AG50" s="3">
        <v>0</v>
      </c>
      <c r="AH50" s="3">
        <v>12915.1801</v>
      </c>
      <c r="AI50" s="3">
        <v>-12915.1801</v>
      </c>
      <c r="AJ50" s="3">
        <v>0</v>
      </c>
      <c r="AK50" s="4">
        <v>0.19164206095067382</v>
      </c>
      <c r="AL50" s="3">
        <v>0</v>
      </c>
      <c r="AM50" s="4">
        <v>0</v>
      </c>
      <c r="AN50" s="10">
        <v>0</v>
      </c>
      <c r="AO50" s="13">
        <f t="shared" si="0"/>
        <v>19.164235623707196</v>
      </c>
    </row>
    <row r="51" spans="1:41" ht="51" outlineLevel="4">
      <c r="A51" s="7" t="s">
        <v>265</v>
      </c>
      <c r="B51" s="8" t="s">
        <v>20</v>
      </c>
      <c r="C51" s="8" t="s">
        <v>21</v>
      </c>
      <c r="D51" s="8" t="s">
        <v>63</v>
      </c>
      <c r="E51" s="8" t="s">
        <v>20</v>
      </c>
      <c r="F51" s="8" t="s">
        <v>20</v>
      </c>
      <c r="G51" s="8"/>
      <c r="H51" s="8"/>
      <c r="I51" s="8"/>
      <c r="J51" s="8"/>
      <c r="K51" s="8"/>
      <c r="L51" s="8"/>
      <c r="M51" s="9">
        <v>0</v>
      </c>
      <c r="N51" s="37">
        <v>426.33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4">
        <v>0</v>
      </c>
      <c r="AL51" s="3">
        <v>0</v>
      </c>
      <c r="AM51" s="4">
        <v>0</v>
      </c>
      <c r="AN51" s="10">
        <v>0</v>
      </c>
      <c r="AO51" s="13">
        <f t="shared" si="0"/>
        <v>0</v>
      </c>
    </row>
    <row r="52" spans="1:41" ht="63.75" outlineLevel="4">
      <c r="A52" s="7" t="s">
        <v>266</v>
      </c>
      <c r="B52" s="8" t="s">
        <v>20</v>
      </c>
      <c r="C52" s="8" t="s">
        <v>21</v>
      </c>
      <c r="D52" s="8" t="s">
        <v>64</v>
      </c>
      <c r="E52" s="8" t="s">
        <v>20</v>
      </c>
      <c r="F52" s="8" t="s">
        <v>20</v>
      </c>
      <c r="G52" s="8"/>
      <c r="H52" s="8"/>
      <c r="I52" s="8"/>
      <c r="J52" s="8"/>
      <c r="K52" s="8"/>
      <c r="L52" s="8"/>
      <c r="M52" s="9">
        <v>0</v>
      </c>
      <c r="N52" s="37">
        <v>42.1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4">
        <v>0</v>
      </c>
      <c r="AL52" s="3">
        <v>0</v>
      </c>
      <c r="AM52" s="4">
        <v>0</v>
      </c>
      <c r="AN52" s="10">
        <v>0</v>
      </c>
      <c r="AO52" s="13">
        <f t="shared" si="0"/>
        <v>0</v>
      </c>
    </row>
    <row r="53" spans="1:41" ht="39.75" customHeight="1">
      <c r="A53" s="14" t="s">
        <v>261</v>
      </c>
      <c r="B53" s="15" t="s">
        <v>20</v>
      </c>
      <c r="C53" s="15" t="s">
        <v>21</v>
      </c>
      <c r="D53" s="15" t="s">
        <v>65</v>
      </c>
      <c r="E53" s="15" t="s">
        <v>20</v>
      </c>
      <c r="F53" s="15" t="s">
        <v>20</v>
      </c>
      <c r="G53" s="15"/>
      <c r="H53" s="15"/>
      <c r="I53" s="15"/>
      <c r="J53" s="15"/>
      <c r="K53" s="15"/>
      <c r="L53" s="15"/>
      <c r="M53" s="16">
        <v>0</v>
      </c>
      <c r="N53" s="36">
        <f>N54+N56</f>
        <v>5021.7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f>AE54+AE56</f>
        <v>10</v>
      </c>
      <c r="AF53" s="17">
        <v>0</v>
      </c>
      <c r="AG53" s="17">
        <v>0</v>
      </c>
      <c r="AH53" s="17">
        <v>10</v>
      </c>
      <c r="AI53" s="17">
        <v>-10</v>
      </c>
      <c r="AJ53" s="17">
        <v>0</v>
      </c>
      <c r="AK53" s="18">
        <v>1.9913757895580974E-3</v>
      </c>
      <c r="AL53" s="17">
        <v>0</v>
      </c>
      <c r="AM53" s="18">
        <v>0</v>
      </c>
      <c r="AN53" s="19">
        <v>0</v>
      </c>
      <c r="AO53" s="20">
        <f t="shared" si="0"/>
        <v>0.19913575084134855</v>
      </c>
    </row>
    <row r="54" spans="1:41" outlineLevel="1">
      <c r="A54" s="7" t="s">
        <v>267</v>
      </c>
      <c r="B54" s="8" t="s">
        <v>20</v>
      </c>
      <c r="C54" s="8" t="s">
        <v>21</v>
      </c>
      <c r="D54" s="8" t="s">
        <v>66</v>
      </c>
      <c r="E54" s="8" t="s">
        <v>20</v>
      </c>
      <c r="F54" s="8" t="s">
        <v>20</v>
      </c>
      <c r="G54" s="8"/>
      <c r="H54" s="8"/>
      <c r="I54" s="8"/>
      <c r="J54" s="8"/>
      <c r="K54" s="8"/>
      <c r="L54" s="8"/>
      <c r="M54" s="9">
        <v>0</v>
      </c>
      <c r="N54" s="37">
        <v>4996.7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4">
        <v>0</v>
      </c>
      <c r="AL54" s="3">
        <v>0</v>
      </c>
      <c r="AM54" s="4">
        <v>0</v>
      </c>
      <c r="AN54" s="10">
        <v>0</v>
      </c>
      <c r="AO54" s="13">
        <f t="shared" si="0"/>
        <v>0</v>
      </c>
    </row>
    <row r="55" spans="1:41" ht="16.5" customHeight="1" outlineLevel="4">
      <c r="A55" s="7" t="s">
        <v>268</v>
      </c>
      <c r="B55" s="8" t="s">
        <v>20</v>
      </c>
      <c r="C55" s="8" t="s">
        <v>21</v>
      </c>
      <c r="D55" s="8" t="s">
        <v>67</v>
      </c>
      <c r="E55" s="8" t="s">
        <v>20</v>
      </c>
      <c r="F55" s="8" t="s">
        <v>20</v>
      </c>
      <c r="G55" s="8"/>
      <c r="H55" s="8"/>
      <c r="I55" s="8"/>
      <c r="J55" s="8"/>
      <c r="K55" s="8"/>
      <c r="L55" s="8"/>
      <c r="M55" s="9">
        <v>0</v>
      </c>
      <c r="N55" s="37">
        <v>4996.7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4">
        <v>0</v>
      </c>
      <c r="AL55" s="3">
        <v>0</v>
      </c>
      <c r="AM55" s="4">
        <v>0</v>
      </c>
      <c r="AN55" s="10">
        <v>0</v>
      </c>
      <c r="AO55" s="13">
        <f t="shared" si="0"/>
        <v>0</v>
      </c>
    </row>
    <row r="56" spans="1:41" outlineLevel="1">
      <c r="A56" s="7" t="s">
        <v>242</v>
      </c>
      <c r="B56" s="8" t="s">
        <v>20</v>
      </c>
      <c r="C56" s="8" t="s">
        <v>21</v>
      </c>
      <c r="D56" s="8" t="s">
        <v>68</v>
      </c>
      <c r="E56" s="8" t="s">
        <v>20</v>
      </c>
      <c r="F56" s="8" t="s">
        <v>20</v>
      </c>
      <c r="G56" s="8"/>
      <c r="H56" s="8"/>
      <c r="I56" s="8"/>
      <c r="J56" s="8"/>
      <c r="K56" s="8"/>
      <c r="L56" s="8"/>
      <c r="M56" s="9">
        <v>0</v>
      </c>
      <c r="N56" s="37">
        <v>25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10</v>
      </c>
      <c r="AF56" s="3">
        <v>0</v>
      </c>
      <c r="AG56" s="3">
        <v>0</v>
      </c>
      <c r="AH56" s="3">
        <v>10</v>
      </c>
      <c r="AI56" s="3">
        <v>-10</v>
      </c>
      <c r="AJ56" s="3">
        <v>0</v>
      </c>
      <c r="AK56" s="4">
        <v>0.4</v>
      </c>
      <c r="AL56" s="3">
        <v>0</v>
      </c>
      <c r="AM56" s="4">
        <v>0</v>
      </c>
      <c r="AN56" s="10">
        <v>0</v>
      </c>
      <c r="AO56" s="13">
        <f t="shared" si="0"/>
        <v>40</v>
      </c>
    </row>
    <row r="57" spans="1:41" outlineLevel="3">
      <c r="A57" s="7" t="s">
        <v>241</v>
      </c>
      <c r="B57" s="8" t="s">
        <v>20</v>
      </c>
      <c r="C57" s="8" t="s">
        <v>21</v>
      </c>
      <c r="D57" s="8" t="s">
        <v>69</v>
      </c>
      <c r="E57" s="8" t="s">
        <v>20</v>
      </c>
      <c r="F57" s="8" t="s">
        <v>20</v>
      </c>
      <c r="G57" s="8"/>
      <c r="H57" s="8"/>
      <c r="I57" s="8"/>
      <c r="J57" s="8"/>
      <c r="K57" s="8"/>
      <c r="L57" s="8"/>
      <c r="M57" s="9">
        <v>0</v>
      </c>
      <c r="N57" s="37">
        <v>25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10</v>
      </c>
      <c r="AF57" s="3">
        <v>0</v>
      </c>
      <c r="AG57" s="3">
        <v>0</v>
      </c>
      <c r="AH57" s="3">
        <v>10</v>
      </c>
      <c r="AI57" s="3">
        <v>-10</v>
      </c>
      <c r="AJ57" s="3">
        <v>0</v>
      </c>
      <c r="AK57" s="4">
        <v>0.4</v>
      </c>
      <c r="AL57" s="3">
        <v>0</v>
      </c>
      <c r="AM57" s="4">
        <v>0</v>
      </c>
      <c r="AN57" s="10">
        <v>0</v>
      </c>
      <c r="AO57" s="13">
        <f t="shared" si="0"/>
        <v>40</v>
      </c>
    </row>
    <row r="58" spans="1:41" outlineLevel="4">
      <c r="A58" s="7" t="s">
        <v>269</v>
      </c>
      <c r="B58" s="8" t="s">
        <v>20</v>
      </c>
      <c r="C58" s="8" t="s">
        <v>21</v>
      </c>
      <c r="D58" s="8" t="s">
        <v>70</v>
      </c>
      <c r="E58" s="8" t="s">
        <v>20</v>
      </c>
      <c r="F58" s="8" t="s">
        <v>20</v>
      </c>
      <c r="G58" s="8"/>
      <c r="H58" s="8"/>
      <c r="I58" s="8"/>
      <c r="J58" s="8"/>
      <c r="K58" s="8"/>
      <c r="L58" s="8"/>
      <c r="M58" s="9">
        <v>0</v>
      </c>
      <c r="N58" s="37">
        <v>25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10</v>
      </c>
      <c r="AF58" s="3">
        <v>0</v>
      </c>
      <c r="AG58" s="3">
        <v>0</v>
      </c>
      <c r="AH58" s="3">
        <v>10</v>
      </c>
      <c r="AI58" s="3">
        <v>-10</v>
      </c>
      <c r="AJ58" s="3">
        <v>0</v>
      </c>
      <c r="AK58" s="4">
        <v>0.4</v>
      </c>
      <c r="AL58" s="3">
        <v>0</v>
      </c>
      <c r="AM58" s="4">
        <v>0</v>
      </c>
      <c r="AN58" s="10">
        <v>0</v>
      </c>
      <c r="AO58" s="13">
        <f t="shared" si="0"/>
        <v>40</v>
      </c>
    </row>
    <row r="59" spans="1:41" ht="38.25">
      <c r="A59" s="14" t="s">
        <v>270</v>
      </c>
      <c r="B59" s="15" t="s">
        <v>20</v>
      </c>
      <c r="C59" s="15" t="s">
        <v>21</v>
      </c>
      <c r="D59" s="15" t="s">
        <v>71</v>
      </c>
      <c r="E59" s="15" t="s">
        <v>20</v>
      </c>
      <c r="F59" s="15" t="s">
        <v>20</v>
      </c>
      <c r="G59" s="15"/>
      <c r="H59" s="15"/>
      <c r="I59" s="15"/>
      <c r="J59" s="15"/>
      <c r="K59" s="15"/>
      <c r="L59" s="15"/>
      <c r="M59" s="16">
        <v>0</v>
      </c>
      <c r="N59" s="36">
        <f>N60+N63+N66</f>
        <v>74411.3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f>AE60+AE63+AE66</f>
        <v>20561.800000000003</v>
      </c>
      <c r="AF59" s="17">
        <v>0</v>
      </c>
      <c r="AG59" s="17">
        <v>0</v>
      </c>
      <c r="AH59" s="17">
        <v>20561.751799999998</v>
      </c>
      <c r="AI59" s="17">
        <v>-20561.751799999998</v>
      </c>
      <c r="AJ59" s="17">
        <v>0</v>
      </c>
      <c r="AK59" s="18">
        <v>0.27632566290334937</v>
      </c>
      <c r="AL59" s="17">
        <v>0</v>
      </c>
      <c r="AM59" s="18">
        <v>0</v>
      </c>
      <c r="AN59" s="19">
        <v>0</v>
      </c>
      <c r="AO59" s="20">
        <f t="shared" si="0"/>
        <v>27.632631065443018</v>
      </c>
    </row>
    <row r="60" spans="1:41" ht="25.5" outlineLevel="1">
      <c r="A60" s="7" t="s">
        <v>271</v>
      </c>
      <c r="B60" s="8" t="s">
        <v>20</v>
      </c>
      <c r="C60" s="8" t="s">
        <v>21</v>
      </c>
      <c r="D60" s="8" t="s">
        <v>72</v>
      </c>
      <c r="E60" s="8" t="s">
        <v>20</v>
      </c>
      <c r="F60" s="8" t="s">
        <v>20</v>
      </c>
      <c r="G60" s="8"/>
      <c r="H60" s="8"/>
      <c r="I60" s="8"/>
      <c r="J60" s="8"/>
      <c r="K60" s="8"/>
      <c r="L60" s="8"/>
      <c r="M60" s="9">
        <v>0</v>
      </c>
      <c r="N60" s="37">
        <v>5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4">
        <v>0</v>
      </c>
      <c r="AL60" s="3">
        <v>0</v>
      </c>
      <c r="AM60" s="4">
        <v>0</v>
      </c>
      <c r="AN60" s="10">
        <v>0</v>
      </c>
      <c r="AO60" s="13">
        <f t="shared" si="0"/>
        <v>0</v>
      </c>
    </row>
    <row r="61" spans="1:41" outlineLevel="3">
      <c r="A61" s="7" t="s">
        <v>241</v>
      </c>
      <c r="B61" s="8" t="s">
        <v>20</v>
      </c>
      <c r="C61" s="8" t="s">
        <v>21</v>
      </c>
      <c r="D61" s="8" t="s">
        <v>73</v>
      </c>
      <c r="E61" s="8" t="s">
        <v>20</v>
      </c>
      <c r="F61" s="8" t="s">
        <v>20</v>
      </c>
      <c r="G61" s="8"/>
      <c r="H61" s="8"/>
      <c r="I61" s="8"/>
      <c r="J61" s="8"/>
      <c r="K61" s="8"/>
      <c r="L61" s="8"/>
      <c r="M61" s="9">
        <v>0</v>
      </c>
      <c r="N61" s="37">
        <v>5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4">
        <v>0</v>
      </c>
      <c r="AL61" s="3">
        <v>0</v>
      </c>
      <c r="AM61" s="4">
        <v>0</v>
      </c>
      <c r="AN61" s="10">
        <v>0</v>
      </c>
      <c r="AO61" s="13">
        <f t="shared" si="0"/>
        <v>0</v>
      </c>
    </row>
    <row r="62" spans="1:41" outlineLevel="4">
      <c r="A62" s="7" t="s">
        <v>272</v>
      </c>
      <c r="B62" s="8" t="s">
        <v>20</v>
      </c>
      <c r="C62" s="8" t="s">
        <v>21</v>
      </c>
      <c r="D62" s="8" t="s">
        <v>74</v>
      </c>
      <c r="E62" s="8" t="s">
        <v>20</v>
      </c>
      <c r="F62" s="8" t="s">
        <v>20</v>
      </c>
      <c r="G62" s="8"/>
      <c r="H62" s="8"/>
      <c r="I62" s="8"/>
      <c r="J62" s="8"/>
      <c r="K62" s="8"/>
      <c r="L62" s="8"/>
      <c r="M62" s="9">
        <v>0</v>
      </c>
      <c r="N62" s="37">
        <v>5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4">
        <v>0</v>
      </c>
      <c r="AL62" s="3">
        <v>0</v>
      </c>
      <c r="AM62" s="4">
        <v>0</v>
      </c>
      <c r="AN62" s="10">
        <v>0</v>
      </c>
      <c r="AO62" s="13">
        <f t="shared" si="0"/>
        <v>0</v>
      </c>
    </row>
    <row r="63" spans="1:41" ht="25.5" outlineLevel="1">
      <c r="A63" s="7" t="s">
        <v>273</v>
      </c>
      <c r="B63" s="8" t="s">
        <v>20</v>
      </c>
      <c r="C63" s="8" t="s">
        <v>21</v>
      </c>
      <c r="D63" s="8" t="s">
        <v>75</v>
      </c>
      <c r="E63" s="8" t="s">
        <v>20</v>
      </c>
      <c r="F63" s="8" t="s">
        <v>20</v>
      </c>
      <c r="G63" s="8"/>
      <c r="H63" s="8"/>
      <c r="I63" s="8"/>
      <c r="J63" s="8"/>
      <c r="K63" s="8"/>
      <c r="L63" s="8"/>
      <c r="M63" s="9">
        <v>0</v>
      </c>
      <c r="N63" s="37">
        <v>400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4">
        <v>0</v>
      </c>
      <c r="AL63" s="3">
        <v>0</v>
      </c>
      <c r="AM63" s="4">
        <v>0</v>
      </c>
      <c r="AN63" s="10">
        <v>0</v>
      </c>
      <c r="AO63" s="13">
        <f t="shared" si="0"/>
        <v>0</v>
      </c>
    </row>
    <row r="64" spans="1:41" outlineLevel="3">
      <c r="A64" s="7" t="s">
        <v>274</v>
      </c>
      <c r="B64" s="8" t="s">
        <v>20</v>
      </c>
      <c r="C64" s="8" t="s">
        <v>21</v>
      </c>
      <c r="D64" s="8" t="s">
        <v>76</v>
      </c>
      <c r="E64" s="8" t="s">
        <v>20</v>
      </c>
      <c r="F64" s="8" t="s">
        <v>20</v>
      </c>
      <c r="G64" s="8"/>
      <c r="H64" s="8"/>
      <c r="I64" s="8"/>
      <c r="J64" s="8"/>
      <c r="K64" s="8"/>
      <c r="L64" s="8"/>
      <c r="M64" s="9">
        <v>0</v>
      </c>
      <c r="N64" s="37">
        <v>400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4">
        <v>0</v>
      </c>
      <c r="AL64" s="3">
        <v>0</v>
      </c>
      <c r="AM64" s="4">
        <v>0</v>
      </c>
      <c r="AN64" s="10">
        <v>0</v>
      </c>
      <c r="AO64" s="13">
        <f t="shared" si="0"/>
        <v>0</v>
      </c>
    </row>
    <row r="65" spans="1:41" ht="51" outlineLevel="4">
      <c r="A65" s="7" t="s">
        <v>275</v>
      </c>
      <c r="B65" s="8" t="s">
        <v>20</v>
      </c>
      <c r="C65" s="8" t="s">
        <v>21</v>
      </c>
      <c r="D65" s="8" t="s">
        <v>77</v>
      </c>
      <c r="E65" s="8" t="s">
        <v>20</v>
      </c>
      <c r="F65" s="8" t="s">
        <v>20</v>
      </c>
      <c r="G65" s="8"/>
      <c r="H65" s="8"/>
      <c r="I65" s="8"/>
      <c r="J65" s="8"/>
      <c r="K65" s="8"/>
      <c r="L65" s="8"/>
      <c r="M65" s="9">
        <v>0</v>
      </c>
      <c r="N65" s="37">
        <v>400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4">
        <v>0</v>
      </c>
      <c r="AL65" s="3">
        <v>0</v>
      </c>
      <c r="AM65" s="4">
        <v>0</v>
      </c>
      <c r="AN65" s="10">
        <v>0</v>
      </c>
      <c r="AO65" s="13">
        <f t="shared" si="0"/>
        <v>0</v>
      </c>
    </row>
    <row r="66" spans="1:41" outlineLevel="1">
      <c r="A66" s="7" t="s">
        <v>242</v>
      </c>
      <c r="B66" s="8" t="s">
        <v>20</v>
      </c>
      <c r="C66" s="8" t="s">
        <v>21</v>
      </c>
      <c r="D66" s="8" t="s">
        <v>78</v>
      </c>
      <c r="E66" s="8" t="s">
        <v>20</v>
      </c>
      <c r="F66" s="8" t="s">
        <v>20</v>
      </c>
      <c r="G66" s="8"/>
      <c r="H66" s="8"/>
      <c r="I66" s="8"/>
      <c r="J66" s="8"/>
      <c r="K66" s="8"/>
      <c r="L66" s="8"/>
      <c r="M66" s="9">
        <v>0</v>
      </c>
      <c r="N66" s="37">
        <f>N67+N70+N83+N86</f>
        <v>74006.3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f>AE67+AE70+AE83+AE86</f>
        <v>20561.800000000003</v>
      </c>
      <c r="AF66" s="3">
        <v>0</v>
      </c>
      <c r="AG66" s="3">
        <v>0</v>
      </c>
      <c r="AH66" s="3">
        <v>20561.751799999998</v>
      </c>
      <c r="AI66" s="3">
        <v>-20561.751799999998</v>
      </c>
      <c r="AJ66" s="3">
        <v>0</v>
      </c>
      <c r="AK66" s="4">
        <v>0.27783785704730546</v>
      </c>
      <c r="AL66" s="3">
        <v>0</v>
      </c>
      <c r="AM66" s="4">
        <v>0</v>
      </c>
      <c r="AN66" s="10">
        <v>0</v>
      </c>
      <c r="AO66" s="13">
        <f t="shared" si="0"/>
        <v>27.783850834320866</v>
      </c>
    </row>
    <row r="67" spans="1:41" ht="25.5" outlineLevel="3">
      <c r="A67" s="7" t="s">
        <v>243</v>
      </c>
      <c r="B67" s="8" t="s">
        <v>20</v>
      </c>
      <c r="C67" s="8" t="s">
        <v>21</v>
      </c>
      <c r="D67" s="8" t="s">
        <v>79</v>
      </c>
      <c r="E67" s="8" t="s">
        <v>20</v>
      </c>
      <c r="F67" s="8" t="s">
        <v>20</v>
      </c>
      <c r="G67" s="8"/>
      <c r="H67" s="8"/>
      <c r="I67" s="8"/>
      <c r="J67" s="8"/>
      <c r="K67" s="8"/>
      <c r="L67" s="8"/>
      <c r="M67" s="9">
        <v>0</v>
      </c>
      <c r="N67" s="37">
        <f>N68+N69</f>
        <v>1081.0999999999999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f>AE68+AE69</f>
        <v>233.9</v>
      </c>
      <c r="AF67" s="3">
        <v>0</v>
      </c>
      <c r="AG67" s="3">
        <v>0</v>
      </c>
      <c r="AH67" s="3">
        <v>233.9392</v>
      </c>
      <c r="AI67" s="3">
        <v>-233.9392</v>
      </c>
      <c r="AJ67" s="3">
        <v>0</v>
      </c>
      <c r="AK67" s="4">
        <v>0.21638997317546943</v>
      </c>
      <c r="AL67" s="3">
        <v>0</v>
      </c>
      <c r="AM67" s="4">
        <v>0</v>
      </c>
      <c r="AN67" s="10">
        <v>0</v>
      </c>
      <c r="AO67" s="13">
        <f t="shared" si="0"/>
        <v>21.635371381000834</v>
      </c>
    </row>
    <row r="68" spans="1:41" outlineLevel="5">
      <c r="A68" s="7" t="s">
        <v>244</v>
      </c>
      <c r="B68" s="8" t="s">
        <v>20</v>
      </c>
      <c r="C68" s="8" t="s">
        <v>21</v>
      </c>
      <c r="D68" s="8" t="s">
        <v>80</v>
      </c>
      <c r="E68" s="8" t="s">
        <v>20</v>
      </c>
      <c r="F68" s="8" t="s">
        <v>20</v>
      </c>
      <c r="G68" s="8"/>
      <c r="H68" s="8"/>
      <c r="I68" s="8"/>
      <c r="J68" s="8"/>
      <c r="K68" s="8"/>
      <c r="L68" s="8"/>
      <c r="M68" s="9">
        <v>0</v>
      </c>
      <c r="N68" s="37">
        <v>1049.3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224.4</v>
      </c>
      <c r="AF68" s="3">
        <v>0</v>
      </c>
      <c r="AG68" s="3">
        <v>0</v>
      </c>
      <c r="AH68" s="3">
        <v>224.43610000000001</v>
      </c>
      <c r="AI68" s="3">
        <v>-224.43610000000001</v>
      </c>
      <c r="AJ68" s="3">
        <v>0</v>
      </c>
      <c r="AK68" s="4">
        <v>0.21389126084056037</v>
      </c>
      <c r="AL68" s="3">
        <v>0</v>
      </c>
      <c r="AM68" s="4">
        <v>0</v>
      </c>
      <c r="AN68" s="10">
        <v>0</v>
      </c>
      <c r="AO68" s="13">
        <f t="shared" si="0"/>
        <v>21.385685695225391</v>
      </c>
    </row>
    <row r="69" spans="1:41" ht="25.5" outlineLevel="5">
      <c r="A69" s="7" t="s">
        <v>276</v>
      </c>
      <c r="B69" s="8" t="s">
        <v>20</v>
      </c>
      <c r="C69" s="8" t="s">
        <v>21</v>
      </c>
      <c r="D69" s="8" t="s">
        <v>81</v>
      </c>
      <c r="E69" s="8" t="s">
        <v>20</v>
      </c>
      <c r="F69" s="8" t="s">
        <v>20</v>
      </c>
      <c r="G69" s="8"/>
      <c r="H69" s="8"/>
      <c r="I69" s="8"/>
      <c r="J69" s="8"/>
      <c r="K69" s="8"/>
      <c r="L69" s="8"/>
      <c r="M69" s="9">
        <v>0</v>
      </c>
      <c r="N69" s="37">
        <v>31.8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9.5</v>
      </c>
      <c r="AF69" s="3">
        <v>0</v>
      </c>
      <c r="AG69" s="3">
        <v>0</v>
      </c>
      <c r="AH69" s="3">
        <v>9.5030999999999999</v>
      </c>
      <c r="AI69" s="3">
        <v>-9.5030999999999999</v>
      </c>
      <c r="AJ69" s="3">
        <v>0</v>
      </c>
      <c r="AK69" s="4">
        <v>0.29883962264150943</v>
      </c>
      <c r="AL69" s="3">
        <v>0</v>
      </c>
      <c r="AM69" s="4">
        <v>0</v>
      </c>
      <c r="AN69" s="10">
        <v>0</v>
      </c>
      <c r="AO69" s="13">
        <f t="shared" ref="AO69:AO126" si="1">AE69/N69*100</f>
        <v>29.874213836477985</v>
      </c>
    </row>
    <row r="70" spans="1:41" ht="18" customHeight="1" outlineLevel="3">
      <c r="A70" s="7" t="s">
        <v>245</v>
      </c>
      <c r="B70" s="8" t="s">
        <v>20</v>
      </c>
      <c r="C70" s="8" t="s">
        <v>21</v>
      </c>
      <c r="D70" s="8" t="s">
        <v>82</v>
      </c>
      <c r="E70" s="8" t="s">
        <v>20</v>
      </c>
      <c r="F70" s="8" t="s">
        <v>20</v>
      </c>
      <c r="G70" s="8"/>
      <c r="H70" s="8"/>
      <c r="I70" s="8"/>
      <c r="J70" s="8"/>
      <c r="K70" s="8"/>
      <c r="L70" s="8"/>
      <c r="M70" s="9">
        <v>0</v>
      </c>
      <c r="N70" s="37">
        <f>N71+N72+N73+N74+N75+N76+N77+N78+N79+N80+N81+N82</f>
        <v>72310.2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f>AE71+AE72+AE73+AE74+AE75+AE76+AE77+AE78+AE79+AE80+AE81+AE82</f>
        <v>19963.7</v>
      </c>
      <c r="AF70" s="3">
        <v>0</v>
      </c>
      <c r="AG70" s="3">
        <v>0</v>
      </c>
      <c r="AH70" s="3">
        <v>19963.596300000001</v>
      </c>
      <c r="AI70" s="3">
        <v>-19963.596300000001</v>
      </c>
      <c r="AJ70" s="3">
        <v>0</v>
      </c>
      <c r="AK70" s="4">
        <v>0.27608271447181726</v>
      </c>
      <c r="AL70" s="3">
        <v>0</v>
      </c>
      <c r="AM70" s="4">
        <v>0</v>
      </c>
      <c r="AN70" s="10">
        <v>0</v>
      </c>
      <c r="AO70" s="13">
        <f t="shared" si="1"/>
        <v>27.608414857101764</v>
      </c>
    </row>
    <row r="71" spans="1:41" outlineLevel="5">
      <c r="A71" s="7" t="s">
        <v>250</v>
      </c>
      <c r="B71" s="8" t="s">
        <v>20</v>
      </c>
      <c r="C71" s="8" t="s">
        <v>21</v>
      </c>
      <c r="D71" s="8" t="s">
        <v>83</v>
      </c>
      <c r="E71" s="8" t="s">
        <v>20</v>
      </c>
      <c r="F71" s="8" t="s">
        <v>20</v>
      </c>
      <c r="G71" s="8"/>
      <c r="H71" s="8"/>
      <c r="I71" s="8"/>
      <c r="J71" s="8"/>
      <c r="K71" s="8"/>
      <c r="L71" s="8"/>
      <c r="M71" s="9">
        <v>0</v>
      </c>
      <c r="N71" s="37">
        <v>24471.200000000001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5586.6</v>
      </c>
      <c r="AF71" s="3">
        <v>0</v>
      </c>
      <c r="AG71" s="3">
        <v>0</v>
      </c>
      <c r="AH71" s="3">
        <v>5586.5520999999999</v>
      </c>
      <c r="AI71" s="3">
        <v>-5586.5520999999999</v>
      </c>
      <c r="AJ71" s="3">
        <v>0</v>
      </c>
      <c r="AK71" s="4">
        <v>0.2282908929680604</v>
      </c>
      <c r="AL71" s="3">
        <v>0</v>
      </c>
      <c r="AM71" s="4">
        <v>0</v>
      </c>
      <c r="AN71" s="10">
        <v>0</v>
      </c>
      <c r="AO71" s="13">
        <f t="shared" si="1"/>
        <v>22.829285037104842</v>
      </c>
    </row>
    <row r="72" spans="1:41" ht="25.5" outlineLevel="5">
      <c r="A72" s="7" t="s">
        <v>247</v>
      </c>
      <c r="B72" s="8" t="s">
        <v>20</v>
      </c>
      <c r="C72" s="8" t="s">
        <v>21</v>
      </c>
      <c r="D72" s="8" t="s">
        <v>84</v>
      </c>
      <c r="E72" s="8" t="s">
        <v>20</v>
      </c>
      <c r="F72" s="8" t="s">
        <v>20</v>
      </c>
      <c r="G72" s="8"/>
      <c r="H72" s="8"/>
      <c r="I72" s="8"/>
      <c r="J72" s="8"/>
      <c r="K72" s="8"/>
      <c r="L72" s="8"/>
      <c r="M72" s="9">
        <v>0</v>
      </c>
      <c r="N72" s="37">
        <v>2529.9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2416.4</v>
      </c>
      <c r="AF72" s="3">
        <v>0</v>
      </c>
      <c r="AG72" s="3">
        <v>0</v>
      </c>
      <c r="AH72" s="3">
        <v>2416.3409999999999</v>
      </c>
      <c r="AI72" s="3">
        <v>-2416.3409999999999</v>
      </c>
      <c r="AJ72" s="3">
        <v>0</v>
      </c>
      <c r="AK72" s="4">
        <v>0.9551132455828294</v>
      </c>
      <c r="AL72" s="3">
        <v>0</v>
      </c>
      <c r="AM72" s="4">
        <v>0</v>
      </c>
      <c r="AN72" s="10">
        <v>0</v>
      </c>
      <c r="AO72" s="13">
        <f t="shared" si="1"/>
        <v>95.513656666271402</v>
      </c>
    </row>
    <row r="73" spans="1:41" ht="25.5" outlineLevel="5">
      <c r="A73" s="7" t="s">
        <v>248</v>
      </c>
      <c r="B73" s="8" t="s">
        <v>20</v>
      </c>
      <c r="C73" s="8" t="s">
        <v>21</v>
      </c>
      <c r="D73" s="8" t="s">
        <v>85</v>
      </c>
      <c r="E73" s="8" t="s">
        <v>20</v>
      </c>
      <c r="F73" s="8" t="s">
        <v>20</v>
      </c>
      <c r="G73" s="8"/>
      <c r="H73" s="8"/>
      <c r="I73" s="8"/>
      <c r="J73" s="8"/>
      <c r="K73" s="8"/>
      <c r="L73" s="8"/>
      <c r="M73" s="9">
        <v>0</v>
      </c>
      <c r="N73" s="37">
        <v>363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4">
        <v>0</v>
      </c>
      <c r="AL73" s="3">
        <v>0</v>
      </c>
      <c r="AM73" s="4">
        <v>0</v>
      </c>
      <c r="AN73" s="10">
        <v>0</v>
      </c>
      <c r="AO73" s="13">
        <f t="shared" si="1"/>
        <v>0</v>
      </c>
    </row>
    <row r="74" spans="1:41" outlineLevel="5">
      <c r="A74" s="7" t="s">
        <v>277</v>
      </c>
      <c r="B74" s="8" t="s">
        <v>20</v>
      </c>
      <c r="C74" s="8" t="s">
        <v>21</v>
      </c>
      <c r="D74" s="8" t="s">
        <v>86</v>
      </c>
      <c r="E74" s="8" t="s">
        <v>20</v>
      </c>
      <c r="F74" s="8" t="s">
        <v>20</v>
      </c>
      <c r="G74" s="8"/>
      <c r="H74" s="8"/>
      <c r="I74" s="8"/>
      <c r="J74" s="8"/>
      <c r="K74" s="8"/>
      <c r="L74" s="8"/>
      <c r="M74" s="9">
        <v>0</v>
      </c>
      <c r="N74" s="37">
        <v>16384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3934.2</v>
      </c>
      <c r="AF74" s="3">
        <v>0</v>
      </c>
      <c r="AG74" s="3">
        <v>0</v>
      </c>
      <c r="AH74" s="3">
        <v>3934.2024000000001</v>
      </c>
      <c r="AI74" s="3">
        <v>-3934.2024000000001</v>
      </c>
      <c r="AJ74" s="3">
        <v>0</v>
      </c>
      <c r="AK74" s="4">
        <v>0.24012465820312501</v>
      </c>
      <c r="AL74" s="3">
        <v>0</v>
      </c>
      <c r="AM74" s="4">
        <v>0</v>
      </c>
      <c r="AN74" s="10">
        <v>0</v>
      </c>
      <c r="AO74" s="13">
        <f t="shared" si="1"/>
        <v>24.012451171875</v>
      </c>
    </row>
    <row r="75" spans="1:41" ht="25.5" outlineLevel="5">
      <c r="A75" s="7" t="s">
        <v>247</v>
      </c>
      <c r="B75" s="8" t="s">
        <v>20</v>
      </c>
      <c r="C75" s="8" t="s">
        <v>21</v>
      </c>
      <c r="D75" s="8" t="s">
        <v>87</v>
      </c>
      <c r="E75" s="8" t="s">
        <v>20</v>
      </c>
      <c r="F75" s="8" t="s">
        <v>20</v>
      </c>
      <c r="G75" s="8"/>
      <c r="H75" s="8"/>
      <c r="I75" s="8"/>
      <c r="J75" s="8"/>
      <c r="K75" s="8"/>
      <c r="L75" s="8"/>
      <c r="M75" s="9">
        <v>0</v>
      </c>
      <c r="N75" s="37">
        <v>2538.6999999999998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1204.7</v>
      </c>
      <c r="AF75" s="3">
        <v>0</v>
      </c>
      <c r="AG75" s="3">
        <v>0</v>
      </c>
      <c r="AH75" s="3">
        <v>1204.7149999999999</v>
      </c>
      <c r="AI75" s="3">
        <v>-1204.7149999999999</v>
      </c>
      <c r="AJ75" s="3">
        <v>0</v>
      </c>
      <c r="AK75" s="4">
        <v>0.47454011895852211</v>
      </c>
      <c r="AL75" s="3">
        <v>0</v>
      </c>
      <c r="AM75" s="4">
        <v>0</v>
      </c>
      <c r="AN75" s="10">
        <v>0</v>
      </c>
      <c r="AO75" s="13">
        <f t="shared" si="1"/>
        <v>47.453421042265731</v>
      </c>
    </row>
    <row r="76" spans="1:41" outlineLevel="5">
      <c r="A76" s="7" t="s">
        <v>278</v>
      </c>
      <c r="B76" s="8" t="s">
        <v>20</v>
      </c>
      <c r="C76" s="8" t="s">
        <v>21</v>
      </c>
      <c r="D76" s="8" t="s">
        <v>88</v>
      </c>
      <c r="E76" s="8" t="s">
        <v>20</v>
      </c>
      <c r="F76" s="8" t="s">
        <v>20</v>
      </c>
      <c r="G76" s="8"/>
      <c r="H76" s="8"/>
      <c r="I76" s="8"/>
      <c r="J76" s="8"/>
      <c r="K76" s="8"/>
      <c r="L76" s="8"/>
      <c r="M76" s="9">
        <v>0</v>
      </c>
      <c r="N76" s="37">
        <v>5267.1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1119.5</v>
      </c>
      <c r="AF76" s="3">
        <v>0</v>
      </c>
      <c r="AG76" s="3">
        <v>0</v>
      </c>
      <c r="AH76" s="3">
        <v>1119.4512</v>
      </c>
      <c r="AI76" s="3">
        <v>-1119.4512</v>
      </c>
      <c r="AJ76" s="3">
        <v>0</v>
      </c>
      <c r="AK76" s="4">
        <v>0.21253653813293844</v>
      </c>
      <c r="AL76" s="3">
        <v>0</v>
      </c>
      <c r="AM76" s="4">
        <v>0</v>
      </c>
      <c r="AN76" s="10">
        <v>0</v>
      </c>
      <c r="AO76" s="13">
        <f t="shared" si="1"/>
        <v>21.254580319340814</v>
      </c>
    </row>
    <row r="77" spans="1:41" ht="25.5" outlineLevel="5">
      <c r="A77" s="7" t="s">
        <v>247</v>
      </c>
      <c r="B77" s="8" t="s">
        <v>20</v>
      </c>
      <c r="C77" s="8" t="s">
        <v>21</v>
      </c>
      <c r="D77" s="8" t="s">
        <v>89</v>
      </c>
      <c r="E77" s="8" t="s">
        <v>20</v>
      </c>
      <c r="F77" s="8" t="s">
        <v>20</v>
      </c>
      <c r="G77" s="8"/>
      <c r="H77" s="8"/>
      <c r="I77" s="8"/>
      <c r="J77" s="8"/>
      <c r="K77" s="8"/>
      <c r="L77" s="8"/>
      <c r="M77" s="9">
        <v>0</v>
      </c>
      <c r="N77" s="37">
        <v>516.79999999999995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277.39999999999998</v>
      </c>
      <c r="AF77" s="3">
        <v>0</v>
      </c>
      <c r="AG77" s="3">
        <v>0</v>
      </c>
      <c r="AH77" s="3">
        <v>277.404</v>
      </c>
      <c r="AI77" s="3">
        <v>-277.404</v>
      </c>
      <c r="AJ77" s="3">
        <v>0</v>
      </c>
      <c r="AK77" s="4">
        <v>0.53677244582043349</v>
      </c>
      <c r="AL77" s="3">
        <v>0</v>
      </c>
      <c r="AM77" s="4">
        <v>0</v>
      </c>
      <c r="AN77" s="10">
        <v>0</v>
      </c>
      <c r="AO77" s="13">
        <f t="shared" si="1"/>
        <v>53.67647058823529</v>
      </c>
    </row>
    <row r="78" spans="1:41" outlineLevel="5">
      <c r="A78" s="7" t="s">
        <v>279</v>
      </c>
      <c r="B78" s="8" t="s">
        <v>20</v>
      </c>
      <c r="C78" s="8" t="s">
        <v>21</v>
      </c>
      <c r="D78" s="8" t="s">
        <v>90</v>
      </c>
      <c r="E78" s="8" t="s">
        <v>20</v>
      </c>
      <c r="F78" s="8" t="s">
        <v>20</v>
      </c>
      <c r="G78" s="8"/>
      <c r="H78" s="8"/>
      <c r="I78" s="8"/>
      <c r="J78" s="8"/>
      <c r="K78" s="8"/>
      <c r="L78" s="8"/>
      <c r="M78" s="9">
        <v>0</v>
      </c>
      <c r="N78" s="37">
        <v>7222.1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1472.7</v>
      </c>
      <c r="AF78" s="3">
        <v>0</v>
      </c>
      <c r="AG78" s="3">
        <v>0</v>
      </c>
      <c r="AH78" s="3">
        <v>1472.6679999999999</v>
      </c>
      <c r="AI78" s="3">
        <v>-1472.6679999999999</v>
      </c>
      <c r="AJ78" s="3">
        <v>0</v>
      </c>
      <c r="AK78" s="4">
        <v>0.20391132773016157</v>
      </c>
      <c r="AL78" s="3">
        <v>0</v>
      </c>
      <c r="AM78" s="4">
        <v>0</v>
      </c>
      <c r="AN78" s="10">
        <v>0</v>
      </c>
      <c r="AO78" s="13">
        <f t="shared" si="1"/>
        <v>20.391575857437587</v>
      </c>
    </row>
    <row r="79" spans="1:41" ht="25.5" outlineLevel="5">
      <c r="A79" s="7" t="s">
        <v>247</v>
      </c>
      <c r="B79" s="8" t="s">
        <v>20</v>
      </c>
      <c r="C79" s="8" t="s">
        <v>21</v>
      </c>
      <c r="D79" s="8" t="s">
        <v>91</v>
      </c>
      <c r="E79" s="8" t="s">
        <v>20</v>
      </c>
      <c r="F79" s="8" t="s">
        <v>20</v>
      </c>
      <c r="G79" s="8"/>
      <c r="H79" s="8"/>
      <c r="I79" s="8"/>
      <c r="J79" s="8"/>
      <c r="K79" s="8"/>
      <c r="L79" s="8"/>
      <c r="M79" s="9">
        <v>0</v>
      </c>
      <c r="N79" s="37">
        <v>666.6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405.6</v>
      </c>
      <c r="AF79" s="3">
        <v>0</v>
      </c>
      <c r="AG79" s="3">
        <v>0</v>
      </c>
      <c r="AH79" s="3">
        <v>405.63600000000002</v>
      </c>
      <c r="AI79" s="3">
        <v>-405.63600000000002</v>
      </c>
      <c r="AJ79" s="3">
        <v>0</v>
      </c>
      <c r="AK79" s="4">
        <v>0.6085148514851485</v>
      </c>
      <c r="AL79" s="3">
        <v>0</v>
      </c>
      <c r="AM79" s="4">
        <v>0</v>
      </c>
      <c r="AN79" s="10">
        <v>0</v>
      </c>
      <c r="AO79" s="13">
        <f t="shared" si="1"/>
        <v>60.846084608460849</v>
      </c>
    </row>
    <row r="80" spans="1:41" ht="25.5" outlineLevel="5">
      <c r="A80" s="7" t="s">
        <v>280</v>
      </c>
      <c r="B80" s="8" t="s">
        <v>20</v>
      </c>
      <c r="C80" s="8" t="s">
        <v>21</v>
      </c>
      <c r="D80" s="8" t="s">
        <v>92</v>
      </c>
      <c r="E80" s="8" t="s">
        <v>20</v>
      </c>
      <c r="F80" s="8" t="s">
        <v>20</v>
      </c>
      <c r="G80" s="8"/>
      <c r="H80" s="8"/>
      <c r="I80" s="8"/>
      <c r="J80" s="8"/>
      <c r="K80" s="8"/>
      <c r="L80" s="8"/>
      <c r="M80" s="9">
        <v>0</v>
      </c>
      <c r="N80" s="37">
        <v>5551.5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1978.8</v>
      </c>
      <c r="AF80" s="3">
        <v>0</v>
      </c>
      <c r="AG80" s="3">
        <v>0</v>
      </c>
      <c r="AH80" s="3">
        <v>1978.8266000000001</v>
      </c>
      <c r="AI80" s="3">
        <v>-1978.8266000000001</v>
      </c>
      <c r="AJ80" s="3">
        <v>0</v>
      </c>
      <c r="AK80" s="4">
        <v>0.35644899576690986</v>
      </c>
      <c r="AL80" s="3">
        <v>0</v>
      </c>
      <c r="AM80" s="4">
        <v>0</v>
      </c>
      <c r="AN80" s="10">
        <v>0</v>
      </c>
      <c r="AO80" s="13">
        <f t="shared" si="1"/>
        <v>35.644420426911644</v>
      </c>
    </row>
    <row r="81" spans="1:41" ht="25.5" outlineLevel="5">
      <c r="A81" s="7" t="s">
        <v>276</v>
      </c>
      <c r="B81" s="8" t="s">
        <v>20</v>
      </c>
      <c r="C81" s="8" t="s">
        <v>21</v>
      </c>
      <c r="D81" s="8" t="s">
        <v>93</v>
      </c>
      <c r="E81" s="8" t="s">
        <v>20</v>
      </c>
      <c r="F81" s="8" t="s">
        <v>20</v>
      </c>
      <c r="G81" s="8"/>
      <c r="H81" s="8"/>
      <c r="I81" s="8"/>
      <c r="J81" s="8"/>
      <c r="K81" s="8"/>
      <c r="L81" s="8"/>
      <c r="M81" s="9">
        <v>0</v>
      </c>
      <c r="N81" s="37">
        <v>527.4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4">
        <v>0</v>
      </c>
      <c r="AL81" s="3">
        <v>0</v>
      </c>
      <c r="AM81" s="4">
        <v>0</v>
      </c>
      <c r="AN81" s="10">
        <v>0</v>
      </c>
      <c r="AO81" s="13">
        <f t="shared" si="1"/>
        <v>0</v>
      </c>
    </row>
    <row r="82" spans="1:41" ht="28.5" customHeight="1" outlineLevel="4">
      <c r="A82" s="7" t="s">
        <v>281</v>
      </c>
      <c r="B82" s="8" t="s">
        <v>20</v>
      </c>
      <c r="C82" s="8" t="s">
        <v>21</v>
      </c>
      <c r="D82" s="8" t="s">
        <v>94</v>
      </c>
      <c r="E82" s="8" t="s">
        <v>20</v>
      </c>
      <c r="F82" s="8" t="s">
        <v>20</v>
      </c>
      <c r="G82" s="8"/>
      <c r="H82" s="8"/>
      <c r="I82" s="8"/>
      <c r="J82" s="8"/>
      <c r="K82" s="8"/>
      <c r="L82" s="8"/>
      <c r="M82" s="9">
        <v>0</v>
      </c>
      <c r="N82" s="37">
        <v>6271.9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1567.8</v>
      </c>
      <c r="AF82" s="3">
        <v>0</v>
      </c>
      <c r="AG82" s="3">
        <v>0</v>
      </c>
      <c r="AH82" s="3">
        <v>1567.8</v>
      </c>
      <c r="AI82" s="3">
        <v>-1567.8</v>
      </c>
      <c r="AJ82" s="3">
        <v>0</v>
      </c>
      <c r="AK82" s="4">
        <v>0.24997209776941598</v>
      </c>
      <c r="AL82" s="3">
        <v>0</v>
      </c>
      <c r="AM82" s="4">
        <v>0</v>
      </c>
      <c r="AN82" s="10">
        <v>0</v>
      </c>
      <c r="AO82" s="13">
        <f t="shared" si="1"/>
        <v>24.997209776941599</v>
      </c>
    </row>
    <row r="83" spans="1:41" outlineLevel="3">
      <c r="A83" s="7" t="s">
        <v>241</v>
      </c>
      <c r="B83" s="8" t="s">
        <v>20</v>
      </c>
      <c r="C83" s="8" t="s">
        <v>21</v>
      </c>
      <c r="D83" s="8" t="s">
        <v>95</v>
      </c>
      <c r="E83" s="8" t="s">
        <v>20</v>
      </c>
      <c r="F83" s="8" t="s">
        <v>20</v>
      </c>
      <c r="G83" s="8"/>
      <c r="H83" s="8"/>
      <c r="I83" s="8"/>
      <c r="J83" s="8"/>
      <c r="K83" s="8"/>
      <c r="L83" s="8"/>
      <c r="M83" s="9">
        <v>0</v>
      </c>
      <c r="N83" s="37">
        <v>500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364.2</v>
      </c>
      <c r="AF83" s="3">
        <v>0</v>
      </c>
      <c r="AG83" s="3">
        <v>0</v>
      </c>
      <c r="AH83" s="3">
        <v>364.21629999999999</v>
      </c>
      <c r="AI83" s="3">
        <v>-364.21629999999999</v>
      </c>
      <c r="AJ83" s="3">
        <v>0</v>
      </c>
      <c r="AK83" s="4">
        <v>0.72843259999999999</v>
      </c>
      <c r="AL83" s="3">
        <v>0</v>
      </c>
      <c r="AM83" s="4">
        <v>0</v>
      </c>
      <c r="AN83" s="10">
        <v>0</v>
      </c>
      <c r="AO83" s="13">
        <f t="shared" si="1"/>
        <v>72.839999999999989</v>
      </c>
    </row>
    <row r="84" spans="1:41" outlineLevel="4">
      <c r="A84" s="7" t="s">
        <v>282</v>
      </c>
      <c r="B84" s="8" t="s">
        <v>20</v>
      </c>
      <c r="C84" s="8" t="s">
        <v>21</v>
      </c>
      <c r="D84" s="8" t="s">
        <v>96</v>
      </c>
      <c r="E84" s="8" t="s">
        <v>20</v>
      </c>
      <c r="F84" s="8" t="s">
        <v>20</v>
      </c>
      <c r="G84" s="8"/>
      <c r="H84" s="8"/>
      <c r="I84" s="8"/>
      <c r="J84" s="8"/>
      <c r="K84" s="8"/>
      <c r="L84" s="8"/>
      <c r="M84" s="9">
        <v>0</v>
      </c>
      <c r="N84" s="37">
        <v>2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4">
        <v>0</v>
      </c>
      <c r="AL84" s="3">
        <v>0</v>
      </c>
      <c r="AM84" s="4">
        <v>0</v>
      </c>
      <c r="AN84" s="10">
        <v>0</v>
      </c>
      <c r="AO84" s="13">
        <f t="shared" si="1"/>
        <v>0</v>
      </c>
    </row>
    <row r="85" spans="1:41" outlineLevel="4">
      <c r="A85" s="7" t="s">
        <v>283</v>
      </c>
      <c r="B85" s="8" t="s">
        <v>20</v>
      </c>
      <c r="C85" s="8" t="s">
        <v>21</v>
      </c>
      <c r="D85" s="8" t="s">
        <v>97</v>
      </c>
      <c r="E85" s="8" t="s">
        <v>20</v>
      </c>
      <c r="F85" s="8" t="s">
        <v>20</v>
      </c>
      <c r="G85" s="8"/>
      <c r="H85" s="8"/>
      <c r="I85" s="8"/>
      <c r="J85" s="8"/>
      <c r="K85" s="8"/>
      <c r="L85" s="8"/>
      <c r="M85" s="9">
        <v>0</v>
      </c>
      <c r="N85" s="37">
        <v>498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364.2</v>
      </c>
      <c r="AF85" s="3">
        <v>0</v>
      </c>
      <c r="AG85" s="3">
        <v>0</v>
      </c>
      <c r="AH85" s="3">
        <v>364.21629999999999</v>
      </c>
      <c r="AI85" s="3">
        <v>-364.21629999999999</v>
      </c>
      <c r="AJ85" s="3">
        <v>0</v>
      </c>
      <c r="AK85" s="4">
        <v>0.73135803212851402</v>
      </c>
      <c r="AL85" s="3">
        <v>0</v>
      </c>
      <c r="AM85" s="4">
        <v>0</v>
      </c>
      <c r="AN85" s="10">
        <v>0</v>
      </c>
      <c r="AO85" s="13">
        <f t="shared" si="1"/>
        <v>73.132530120481917</v>
      </c>
    </row>
    <row r="86" spans="1:41" outlineLevel="3">
      <c r="A86" s="7" t="s">
        <v>284</v>
      </c>
      <c r="B86" s="8" t="s">
        <v>20</v>
      </c>
      <c r="C86" s="8" t="s">
        <v>21</v>
      </c>
      <c r="D86" s="8" t="s">
        <v>98</v>
      </c>
      <c r="E86" s="8" t="s">
        <v>20</v>
      </c>
      <c r="F86" s="8" t="s">
        <v>20</v>
      </c>
      <c r="G86" s="8"/>
      <c r="H86" s="8"/>
      <c r="I86" s="8"/>
      <c r="J86" s="8"/>
      <c r="K86" s="8"/>
      <c r="L86" s="8"/>
      <c r="M86" s="9">
        <v>0</v>
      </c>
      <c r="N86" s="37">
        <v>115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v>0</v>
      </c>
      <c r="AB86" s="37">
        <v>0</v>
      </c>
      <c r="AC86" s="37">
        <v>0</v>
      </c>
      <c r="AD86" s="37">
        <v>0</v>
      </c>
      <c r="AE86" s="37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4">
        <v>0</v>
      </c>
      <c r="AL86" s="3">
        <v>0</v>
      </c>
      <c r="AM86" s="4">
        <v>0</v>
      </c>
      <c r="AN86" s="10">
        <v>0</v>
      </c>
      <c r="AO86" s="13">
        <f t="shared" si="1"/>
        <v>0</v>
      </c>
    </row>
    <row r="87" spans="1:41" ht="25.5" outlineLevel="4">
      <c r="A87" s="7" t="s">
        <v>285</v>
      </c>
      <c r="B87" s="8" t="s">
        <v>20</v>
      </c>
      <c r="C87" s="8" t="s">
        <v>21</v>
      </c>
      <c r="D87" s="8" t="s">
        <v>99</v>
      </c>
      <c r="E87" s="8" t="s">
        <v>20</v>
      </c>
      <c r="F87" s="8" t="s">
        <v>20</v>
      </c>
      <c r="G87" s="8"/>
      <c r="H87" s="8"/>
      <c r="I87" s="8"/>
      <c r="J87" s="8"/>
      <c r="K87" s="8"/>
      <c r="L87" s="8"/>
      <c r="M87" s="9">
        <v>0</v>
      </c>
      <c r="N87" s="37">
        <v>115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v>0</v>
      </c>
      <c r="AB87" s="37">
        <v>0</v>
      </c>
      <c r="AC87" s="37">
        <v>0</v>
      </c>
      <c r="AD87" s="37">
        <v>0</v>
      </c>
      <c r="AE87" s="37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4">
        <v>0</v>
      </c>
      <c r="AL87" s="3">
        <v>0</v>
      </c>
      <c r="AM87" s="4">
        <v>0</v>
      </c>
      <c r="AN87" s="10">
        <v>0</v>
      </c>
      <c r="AO87" s="13">
        <f t="shared" si="1"/>
        <v>0</v>
      </c>
    </row>
    <row r="88" spans="1:41" ht="38.25">
      <c r="A88" s="14" t="s">
        <v>286</v>
      </c>
      <c r="B88" s="15" t="s">
        <v>20</v>
      </c>
      <c r="C88" s="15" t="s">
        <v>21</v>
      </c>
      <c r="D88" s="15" t="s">
        <v>100</v>
      </c>
      <c r="E88" s="15" t="s">
        <v>20</v>
      </c>
      <c r="F88" s="15" t="s">
        <v>20</v>
      </c>
      <c r="G88" s="15"/>
      <c r="H88" s="15"/>
      <c r="I88" s="15"/>
      <c r="J88" s="15"/>
      <c r="K88" s="15"/>
      <c r="L88" s="15"/>
      <c r="M88" s="16">
        <v>0</v>
      </c>
      <c r="N88" s="36">
        <f>N89+N92</f>
        <v>12712.8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f>AE89+AE92</f>
        <v>2312.1</v>
      </c>
      <c r="AF88" s="17">
        <v>0</v>
      </c>
      <c r="AG88" s="17">
        <v>0</v>
      </c>
      <c r="AH88" s="17">
        <v>2312.1350000000002</v>
      </c>
      <c r="AI88" s="17">
        <v>-2312.1350000000002</v>
      </c>
      <c r="AJ88" s="17">
        <v>0</v>
      </c>
      <c r="AK88" s="18">
        <v>0.18187456736517527</v>
      </c>
      <c r="AL88" s="17">
        <v>0</v>
      </c>
      <c r="AM88" s="18">
        <v>0</v>
      </c>
      <c r="AN88" s="19">
        <v>0</v>
      </c>
      <c r="AO88" s="20">
        <f t="shared" si="1"/>
        <v>18.187181423447235</v>
      </c>
    </row>
    <row r="89" spans="1:41" ht="16.5" customHeight="1" outlineLevel="1">
      <c r="A89" s="7" t="s">
        <v>287</v>
      </c>
      <c r="B89" s="8" t="s">
        <v>20</v>
      </c>
      <c r="C89" s="8" t="s">
        <v>21</v>
      </c>
      <c r="D89" s="8" t="s">
        <v>101</v>
      </c>
      <c r="E89" s="8" t="s">
        <v>20</v>
      </c>
      <c r="F89" s="8" t="s">
        <v>20</v>
      </c>
      <c r="G89" s="8"/>
      <c r="H89" s="8"/>
      <c r="I89" s="8"/>
      <c r="J89" s="8"/>
      <c r="K89" s="8"/>
      <c r="L89" s="8"/>
      <c r="M89" s="9">
        <v>0</v>
      </c>
      <c r="N89" s="37">
        <v>300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v>0</v>
      </c>
      <c r="AB89" s="37">
        <v>0</v>
      </c>
      <c r="AC89" s="37">
        <v>0</v>
      </c>
      <c r="AD89" s="37">
        <v>0</v>
      </c>
      <c r="AE89" s="37">
        <v>101</v>
      </c>
      <c r="AF89" s="3">
        <v>0</v>
      </c>
      <c r="AG89" s="3">
        <v>0</v>
      </c>
      <c r="AH89" s="3">
        <v>101.044</v>
      </c>
      <c r="AI89" s="3">
        <v>-101.044</v>
      </c>
      <c r="AJ89" s="3">
        <v>0</v>
      </c>
      <c r="AK89" s="4">
        <v>0.33681333333333335</v>
      </c>
      <c r="AL89" s="3">
        <v>0</v>
      </c>
      <c r="AM89" s="4">
        <v>0</v>
      </c>
      <c r="AN89" s="10">
        <v>0</v>
      </c>
      <c r="AO89" s="13">
        <f t="shared" si="1"/>
        <v>33.666666666666664</v>
      </c>
    </row>
    <row r="90" spans="1:41" outlineLevel="3">
      <c r="A90" s="7" t="s">
        <v>241</v>
      </c>
      <c r="B90" s="8" t="s">
        <v>20</v>
      </c>
      <c r="C90" s="8" t="s">
        <v>21</v>
      </c>
      <c r="D90" s="8" t="s">
        <v>102</v>
      </c>
      <c r="E90" s="8" t="s">
        <v>20</v>
      </c>
      <c r="F90" s="8" t="s">
        <v>20</v>
      </c>
      <c r="G90" s="8"/>
      <c r="H90" s="8"/>
      <c r="I90" s="8"/>
      <c r="J90" s="8"/>
      <c r="K90" s="8"/>
      <c r="L90" s="8"/>
      <c r="M90" s="9">
        <v>0</v>
      </c>
      <c r="N90" s="37">
        <v>300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101</v>
      </c>
      <c r="AF90" s="3">
        <v>0</v>
      </c>
      <c r="AG90" s="3">
        <v>0</v>
      </c>
      <c r="AH90" s="3">
        <v>101.044</v>
      </c>
      <c r="AI90" s="3">
        <v>-101.044</v>
      </c>
      <c r="AJ90" s="3">
        <v>0</v>
      </c>
      <c r="AK90" s="4">
        <v>0.33681333333333335</v>
      </c>
      <c r="AL90" s="3">
        <v>0</v>
      </c>
      <c r="AM90" s="4">
        <v>0</v>
      </c>
      <c r="AN90" s="10">
        <v>0</v>
      </c>
      <c r="AO90" s="13">
        <f t="shared" si="1"/>
        <v>33.666666666666664</v>
      </c>
    </row>
    <row r="91" spans="1:41" outlineLevel="4">
      <c r="A91" s="7" t="s">
        <v>288</v>
      </c>
      <c r="B91" s="8" t="s">
        <v>20</v>
      </c>
      <c r="C91" s="8" t="s">
        <v>21</v>
      </c>
      <c r="D91" s="8" t="s">
        <v>103</v>
      </c>
      <c r="E91" s="8" t="s">
        <v>20</v>
      </c>
      <c r="F91" s="8" t="s">
        <v>20</v>
      </c>
      <c r="G91" s="8"/>
      <c r="H91" s="8"/>
      <c r="I91" s="8"/>
      <c r="J91" s="8"/>
      <c r="K91" s="8"/>
      <c r="L91" s="8"/>
      <c r="M91" s="9">
        <v>0</v>
      </c>
      <c r="N91" s="37">
        <v>300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37">
        <v>0</v>
      </c>
      <c r="AE91" s="37">
        <v>101</v>
      </c>
      <c r="AF91" s="3">
        <v>0</v>
      </c>
      <c r="AG91" s="3">
        <v>0</v>
      </c>
      <c r="AH91" s="3">
        <v>101.044</v>
      </c>
      <c r="AI91" s="3">
        <v>-101.044</v>
      </c>
      <c r="AJ91" s="3">
        <v>0</v>
      </c>
      <c r="AK91" s="4">
        <v>0.33681333333333335</v>
      </c>
      <c r="AL91" s="3">
        <v>0</v>
      </c>
      <c r="AM91" s="4">
        <v>0</v>
      </c>
      <c r="AN91" s="10">
        <v>0</v>
      </c>
      <c r="AO91" s="13">
        <f t="shared" si="1"/>
        <v>33.666666666666664</v>
      </c>
    </row>
    <row r="92" spans="1:41" outlineLevel="1">
      <c r="A92" s="7" t="s">
        <v>242</v>
      </c>
      <c r="B92" s="8" t="s">
        <v>20</v>
      </c>
      <c r="C92" s="8" t="s">
        <v>21</v>
      </c>
      <c r="D92" s="8" t="s">
        <v>104</v>
      </c>
      <c r="E92" s="8" t="s">
        <v>20</v>
      </c>
      <c r="F92" s="8" t="s">
        <v>20</v>
      </c>
      <c r="G92" s="8"/>
      <c r="H92" s="8"/>
      <c r="I92" s="8"/>
      <c r="J92" s="8"/>
      <c r="K92" s="8"/>
      <c r="L92" s="8"/>
      <c r="M92" s="9">
        <v>0</v>
      </c>
      <c r="N92" s="37">
        <f>N93+N96+N98</f>
        <v>12412.8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f>AE93+AE96+AE98</f>
        <v>2211.1</v>
      </c>
      <c r="AF92" s="3">
        <v>0</v>
      </c>
      <c r="AG92" s="3">
        <v>0</v>
      </c>
      <c r="AH92" s="3">
        <v>2211.0909999999999</v>
      </c>
      <c r="AI92" s="3">
        <v>-2211.0909999999999</v>
      </c>
      <c r="AJ92" s="3">
        <v>0</v>
      </c>
      <c r="AK92" s="4">
        <v>0.17812991428203145</v>
      </c>
      <c r="AL92" s="3">
        <v>0</v>
      </c>
      <c r="AM92" s="4">
        <v>0</v>
      </c>
      <c r="AN92" s="10">
        <v>0</v>
      </c>
      <c r="AO92" s="13">
        <f t="shared" si="1"/>
        <v>17.813063934003608</v>
      </c>
    </row>
    <row r="93" spans="1:41" ht="18" customHeight="1" outlineLevel="3">
      <c r="A93" s="7" t="s">
        <v>245</v>
      </c>
      <c r="B93" s="8" t="s">
        <v>20</v>
      </c>
      <c r="C93" s="8" t="s">
        <v>21</v>
      </c>
      <c r="D93" s="8" t="s">
        <v>105</v>
      </c>
      <c r="E93" s="8" t="s">
        <v>20</v>
      </c>
      <c r="F93" s="8" t="s">
        <v>20</v>
      </c>
      <c r="G93" s="8"/>
      <c r="H93" s="8"/>
      <c r="I93" s="8"/>
      <c r="J93" s="8"/>
      <c r="K93" s="8"/>
      <c r="L93" s="8"/>
      <c r="M93" s="9">
        <v>0</v>
      </c>
      <c r="N93" s="37">
        <v>7005.2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37">
        <v>0</v>
      </c>
      <c r="U93" s="37">
        <v>0</v>
      </c>
      <c r="V93" s="37">
        <v>0</v>
      </c>
      <c r="W93" s="37">
        <v>0</v>
      </c>
      <c r="X93" s="37">
        <v>0</v>
      </c>
      <c r="Y93" s="37">
        <v>0</v>
      </c>
      <c r="Z93" s="37">
        <v>0</v>
      </c>
      <c r="AA93" s="37">
        <v>0</v>
      </c>
      <c r="AB93" s="37">
        <v>0</v>
      </c>
      <c r="AC93" s="37">
        <v>0</v>
      </c>
      <c r="AD93" s="37">
        <v>0</v>
      </c>
      <c r="AE93" s="37">
        <v>2211.1</v>
      </c>
      <c r="AF93" s="3">
        <v>0</v>
      </c>
      <c r="AG93" s="3">
        <v>0</v>
      </c>
      <c r="AH93" s="3">
        <v>2211.0909999999999</v>
      </c>
      <c r="AI93" s="3">
        <v>-2211.0909999999999</v>
      </c>
      <c r="AJ93" s="3">
        <v>0</v>
      </c>
      <c r="AK93" s="4">
        <v>0.31563567064466397</v>
      </c>
      <c r="AL93" s="3">
        <v>0</v>
      </c>
      <c r="AM93" s="4">
        <v>0</v>
      </c>
      <c r="AN93" s="10">
        <v>0</v>
      </c>
      <c r="AO93" s="13">
        <f t="shared" si="1"/>
        <v>31.563695540455662</v>
      </c>
    </row>
    <row r="94" spans="1:41" outlineLevel="5">
      <c r="A94" s="7" t="s">
        <v>289</v>
      </c>
      <c r="B94" s="8" t="s">
        <v>20</v>
      </c>
      <c r="C94" s="8" t="s">
        <v>21</v>
      </c>
      <c r="D94" s="8" t="s">
        <v>106</v>
      </c>
      <c r="E94" s="8" t="s">
        <v>20</v>
      </c>
      <c r="F94" s="8" t="s">
        <v>20</v>
      </c>
      <c r="G94" s="8"/>
      <c r="H94" s="8"/>
      <c r="I94" s="8"/>
      <c r="J94" s="8"/>
      <c r="K94" s="8"/>
      <c r="L94" s="8"/>
      <c r="M94" s="9">
        <v>0</v>
      </c>
      <c r="N94" s="37">
        <v>6643.8</v>
      </c>
      <c r="O94" s="37">
        <v>0</v>
      </c>
      <c r="P94" s="37">
        <v>0</v>
      </c>
      <c r="Q94" s="37">
        <v>0</v>
      </c>
      <c r="R94" s="37">
        <v>0</v>
      </c>
      <c r="S94" s="37">
        <v>0</v>
      </c>
      <c r="T94" s="37">
        <v>0</v>
      </c>
      <c r="U94" s="37">
        <v>0</v>
      </c>
      <c r="V94" s="37">
        <v>0</v>
      </c>
      <c r="W94" s="37">
        <v>0</v>
      </c>
      <c r="X94" s="37">
        <v>0</v>
      </c>
      <c r="Y94" s="37">
        <v>0</v>
      </c>
      <c r="Z94" s="37">
        <v>0</v>
      </c>
      <c r="AA94" s="37">
        <v>0</v>
      </c>
      <c r="AB94" s="37">
        <v>0</v>
      </c>
      <c r="AC94" s="37">
        <v>0</v>
      </c>
      <c r="AD94" s="37">
        <v>0</v>
      </c>
      <c r="AE94" s="37">
        <v>2041.1</v>
      </c>
      <c r="AF94" s="3">
        <v>0</v>
      </c>
      <c r="AG94" s="3">
        <v>0</v>
      </c>
      <c r="AH94" s="3">
        <v>2041.0909999999999</v>
      </c>
      <c r="AI94" s="3">
        <v>-2041.0909999999999</v>
      </c>
      <c r="AJ94" s="3">
        <v>0</v>
      </c>
      <c r="AK94" s="4">
        <v>0.30721740570155631</v>
      </c>
      <c r="AL94" s="3">
        <v>0</v>
      </c>
      <c r="AM94" s="4">
        <v>0</v>
      </c>
      <c r="AN94" s="10">
        <v>0</v>
      </c>
      <c r="AO94" s="13">
        <f t="shared" si="1"/>
        <v>30.721876034799362</v>
      </c>
    </row>
    <row r="95" spans="1:41" ht="25.5" outlineLevel="5">
      <c r="A95" s="7" t="s">
        <v>247</v>
      </c>
      <c r="B95" s="8" t="s">
        <v>20</v>
      </c>
      <c r="C95" s="8" t="s">
        <v>21</v>
      </c>
      <c r="D95" s="8" t="s">
        <v>107</v>
      </c>
      <c r="E95" s="8" t="s">
        <v>20</v>
      </c>
      <c r="F95" s="8" t="s">
        <v>20</v>
      </c>
      <c r="G95" s="8"/>
      <c r="H95" s="8"/>
      <c r="I95" s="8"/>
      <c r="J95" s="8"/>
      <c r="K95" s="8"/>
      <c r="L95" s="8"/>
      <c r="M95" s="9">
        <v>0</v>
      </c>
      <c r="N95" s="37">
        <v>361.4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37">
        <v>0</v>
      </c>
      <c r="U95" s="37">
        <v>0</v>
      </c>
      <c r="V95" s="37">
        <v>0</v>
      </c>
      <c r="W95" s="37">
        <v>0</v>
      </c>
      <c r="X95" s="37">
        <v>0</v>
      </c>
      <c r="Y95" s="37">
        <v>0</v>
      </c>
      <c r="Z95" s="37">
        <v>0</v>
      </c>
      <c r="AA95" s="37">
        <v>0</v>
      </c>
      <c r="AB95" s="37">
        <v>0</v>
      </c>
      <c r="AC95" s="37">
        <v>0</v>
      </c>
      <c r="AD95" s="37">
        <v>0</v>
      </c>
      <c r="AE95" s="37">
        <v>170</v>
      </c>
      <c r="AF95" s="3">
        <v>0</v>
      </c>
      <c r="AG95" s="3">
        <v>0</v>
      </c>
      <c r="AH95" s="3">
        <v>170</v>
      </c>
      <c r="AI95" s="3">
        <v>-170</v>
      </c>
      <c r="AJ95" s="3">
        <v>0</v>
      </c>
      <c r="AK95" s="4">
        <v>0.47039291643608189</v>
      </c>
      <c r="AL95" s="3">
        <v>0</v>
      </c>
      <c r="AM95" s="4">
        <v>0</v>
      </c>
      <c r="AN95" s="10">
        <v>0</v>
      </c>
      <c r="AO95" s="13">
        <f t="shared" si="1"/>
        <v>47.039291643608195</v>
      </c>
    </row>
    <row r="96" spans="1:41" ht="38.25" outlineLevel="3">
      <c r="A96" s="7" t="s">
        <v>257</v>
      </c>
      <c r="B96" s="8" t="s">
        <v>20</v>
      </c>
      <c r="C96" s="8" t="s">
        <v>21</v>
      </c>
      <c r="D96" s="8" t="s">
        <v>108</v>
      </c>
      <c r="E96" s="8" t="s">
        <v>20</v>
      </c>
      <c r="F96" s="8" t="s">
        <v>20</v>
      </c>
      <c r="G96" s="8"/>
      <c r="H96" s="8"/>
      <c r="I96" s="8"/>
      <c r="J96" s="8"/>
      <c r="K96" s="8"/>
      <c r="L96" s="8"/>
      <c r="M96" s="9">
        <v>0</v>
      </c>
      <c r="N96" s="37">
        <v>5137.2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37">
        <v>0</v>
      </c>
      <c r="U96" s="37">
        <v>0</v>
      </c>
      <c r="V96" s="37">
        <v>0</v>
      </c>
      <c r="W96" s="37">
        <v>0</v>
      </c>
      <c r="X96" s="37">
        <v>0</v>
      </c>
      <c r="Y96" s="37">
        <v>0</v>
      </c>
      <c r="Z96" s="37">
        <v>0</v>
      </c>
      <c r="AA96" s="37">
        <v>0</v>
      </c>
      <c r="AB96" s="37">
        <v>0</v>
      </c>
      <c r="AC96" s="37">
        <v>0</v>
      </c>
      <c r="AD96" s="37">
        <v>0</v>
      </c>
      <c r="AE96" s="37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4">
        <v>0</v>
      </c>
      <c r="AL96" s="3">
        <v>0</v>
      </c>
      <c r="AM96" s="4">
        <v>0</v>
      </c>
      <c r="AN96" s="10">
        <v>0</v>
      </c>
      <c r="AO96" s="13">
        <f t="shared" si="1"/>
        <v>0</v>
      </c>
    </row>
    <row r="97" spans="1:41" ht="25.5" outlineLevel="4">
      <c r="A97" s="7" t="s">
        <v>290</v>
      </c>
      <c r="B97" s="8" t="s">
        <v>20</v>
      </c>
      <c r="C97" s="8" t="s">
        <v>21</v>
      </c>
      <c r="D97" s="8" t="s">
        <v>109</v>
      </c>
      <c r="E97" s="8" t="s">
        <v>20</v>
      </c>
      <c r="F97" s="8" t="s">
        <v>20</v>
      </c>
      <c r="G97" s="8"/>
      <c r="H97" s="8"/>
      <c r="I97" s="8"/>
      <c r="J97" s="8"/>
      <c r="K97" s="8"/>
      <c r="L97" s="8"/>
      <c r="M97" s="9">
        <v>0</v>
      </c>
      <c r="N97" s="37">
        <v>5137.2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37">
        <v>0</v>
      </c>
      <c r="U97" s="37">
        <v>0</v>
      </c>
      <c r="V97" s="37">
        <v>0</v>
      </c>
      <c r="W97" s="37">
        <v>0</v>
      </c>
      <c r="X97" s="37">
        <v>0</v>
      </c>
      <c r="Y97" s="37">
        <v>0</v>
      </c>
      <c r="Z97" s="37">
        <v>0</v>
      </c>
      <c r="AA97" s="37">
        <v>0</v>
      </c>
      <c r="AB97" s="37">
        <v>0</v>
      </c>
      <c r="AC97" s="37">
        <v>0</v>
      </c>
      <c r="AD97" s="37">
        <v>0</v>
      </c>
      <c r="AE97" s="37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4">
        <v>0</v>
      </c>
      <c r="AL97" s="3">
        <v>0</v>
      </c>
      <c r="AM97" s="4">
        <v>0</v>
      </c>
      <c r="AN97" s="10">
        <v>0</v>
      </c>
      <c r="AO97" s="13">
        <f t="shared" si="1"/>
        <v>0</v>
      </c>
    </row>
    <row r="98" spans="1:41" ht="25.5" outlineLevel="4">
      <c r="A98" s="7" t="s">
        <v>291</v>
      </c>
      <c r="B98" s="8" t="s">
        <v>20</v>
      </c>
      <c r="C98" s="8" t="s">
        <v>21</v>
      </c>
      <c r="D98" s="8" t="s">
        <v>110</v>
      </c>
      <c r="E98" s="8" t="s">
        <v>20</v>
      </c>
      <c r="F98" s="8" t="s">
        <v>20</v>
      </c>
      <c r="G98" s="8"/>
      <c r="H98" s="8"/>
      <c r="I98" s="8"/>
      <c r="J98" s="8"/>
      <c r="K98" s="8"/>
      <c r="L98" s="8"/>
      <c r="M98" s="9">
        <v>0</v>
      </c>
      <c r="N98" s="37">
        <v>270.39999999999998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4">
        <v>0</v>
      </c>
      <c r="AL98" s="3">
        <v>0</v>
      </c>
      <c r="AM98" s="4">
        <v>0</v>
      </c>
      <c r="AN98" s="10">
        <v>0</v>
      </c>
      <c r="AO98" s="13">
        <f t="shared" si="1"/>
        <v>0</v>
      </c>
    </row>
    <row r="99" spans="1:41" ht="38.25">
      <c r="A99" s="14" t="s">
        <v>292</v>
      </c>
      <c r="B99" s="15" t="s">
        <v>20</v>
      </c>
      <c r="C99" s="15" t="s">
        <v>21</v>
      </c>
      <c r="D99" s="15" t="s">
        <v>111</v>
      </c>
      <c r="E99" s="15" t="s">
        <v>20</v>
      </c>
      <c r="F99" s="15" t="s">
        <v>20</v>
      </c>
      <c r="G99" s="15"/>
      <c r="H99" s="15"/>
      <c r="I99" s="15"/>
      <c r="J99" s="15"/>
      <c r="K99" s="15"/>
      <c r="L99" s="15"/>
      <c r="M99" s="16">
        <v>0</v>
      </c>
      <c r="N99" s="36">
        <f>N100+N105</f>
        <v>20718.399999999998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f>AE100+AE105</f>
        <v>17483.3</v>
      </c>
      <c r="AF99" s="17">
        <v>0</v>
      </c>
      <c r="AG99" s="17">
        <v>0</v>
      </c>
      <c r="AH99" s="17">
        <v>17483.284599999999</v>
      </c>
      <c r="AI99" s="17">
        <v>-17483.284599999999</v>
      </c>
      <c r="AJ99" s="17">
        <v>0</v>
      </c>
      <c r="AK99" s="18">
        <v>0.84385449546112812</v>
      </c>
      <c r="AL99" s="17">
        <v>0</v>
      </c>
      <c r="AM99" s="18">
        <v>0</v>
      </c>
      <c r="AN99" s="19">
        <v>0</v>
      </c>
      <c r="AO99" s="20">
        <f t="shared" si="1"/>
        <v>84.385377249208432</v>
      </c>
    </row>
    <row r="100" spans="1:41" ht="25.5" outlineLevel="1">
      <c r="A100" s="7" t="s">
        <v>293</v>
      </c>
      <c r="B100" s="8" t="s">
        <v>20</v>
      </c>
      <c r="C100" s="8" t="s">
        <v>21</v>
      </c>
      <c r="D100" s="8" t="s">
        <v>112</v>
      </c>
      <c r="E100" s="8" t="s">
        <v>20</v>
      </c>
      <c r="F100" s="8" t="s">
        <v>20</v>
      </c>
      <c r="G100" s="8"/>
      <c r="H100" s="8"/>
      <c r="I100" s="8"/>
      <c r="J100" s="8"/>
      <c r="K100" s="8"/>
      <c r="L100" s="8"/>
      <c r="M100" s="9">
        <v>0</v>
      </c>
      <c r="N100" s="37">
        <f>N101+N103+N104</f>
        <v>20443.399999999998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f>AE101+AE103+AE104</f>
        <v>17381.3</v>
      </c>
      <c r="AF100" s="3">
        <v>0</v>
      </c>
      <c r="AG100" s="3">
        <v>0</v>
      </c>
      <c r="AH100" s="3">
        <v>17381.284599999999</v>
      </c>
      <c r="AI100" s="3">
        <v>-17381.284599999999</v>
      </c>
      <c r="AJ100" s="3">
        <v>0</v>
      </c>
      <c r="AK100" s="4">
        <v>0.85021646143951646</v>
      </c>
      <c r="AL100" s="3">
        <v>0</v>
      </c>
      <c r="AM100" s="4">
        <v>0</v>
      </c>
      <c r="AN100" s="10">
        <v>0</v>
      </c>
      <c r="AO100" s="13">
        <f t="shared" si="1"/>
        <v>85.021571754209191</v>
      </c>
    </row>
    <row r="101" spans="1:41" ht="38.25" outlineLevel="3">
      <c r="A101" s="7" t="s">
        <v>257</v>
      </c>
      <c r="B101" s="8" t="s">
        <v>20</v>
      </c>
      <c r="C101" s="8" t="s">
        <v>21</v>
      </c>
      <c r="D101" s="8" t="s">
        <v>113</v>
      </c>
      <c r="E101" s="8" t="s">
        <v>20</v>
      </c>
      <c r="F101" s="8" t="s">
        <v>20</v>
      </c>
      <c r="G101" s="8"/>
      <c r="H101" s="8"/>
      <c r="I101" s="8"/>
      <c r="J101" s="8"/>
      <c r="K101" s="8"/>
      <c r="L101" s="8"/>
      <c r="M101" s="9">
        <v>0</v>
      </c>
      <c r="N101" s="37">
        <v>18391.3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16326.9</v>
      </c>
      <c r="AF101" s="3">
        <v>0</v>
      </c>
      <c r="AG101" s="3">
        <v>0</v>
      </c>
      <c r="AH101" s="3">
        <v>16326.9025</v>
      </c>
      <c r="AI101" s="3">
        <v>-16326.9025</v>
      </c>
      <c r="AJ101" s="3">
        <v>0</v>
      </c>
      <c r="AK101" s="4">
        <v>0.88775314736387889</v>
      </c>
      <c r="AL101" s="3">
        <v>0</v>
      </c>
      <c r="AM101" s="4">
        <v>0</v>
      </c>
      <c r="AN101" s="10">
        <v>0</v>
      </c>
      <c r="AO101" s="13">
        <f t="shared" si="1"/>
        <v>88.775127370006473</v>
      </c>
    </row>
    <row r="102" spans="1:41" ht="29.25" customHeight="1" outlineLevel="4">
      <c r="A102" s="7" t="s">
        <v>294</v>
      </c>
      <c r="B102" s="8" t="s">
        <v>20</v>
      </c>
      <c r="C102" s="8" t="s">
        <v>21</v>
      </c>
      <c r="D102" s="8" t="s">
        <v>114</v>
      </c>
      <c r="E102" s="8" t="s">
        <v>20</v>
      </c>
      <c r="F102" s="8" t="s">
        <v>20</v>
      </c>
      <c r="G102" s="8"/>
      <c r="H102" s="8"/>
      <c r="I102" s="8"/>
      <c r="J102" s="8"/>
      <c r="K102" s="8"/>
      <c r="L102" s="8"/>
      <c r="M102" s="9">
        <v>0</v>
      </c>
      <c r="N102" s="37">
        <v>18391.3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16326.9</v>
      </c>
      <c r="AF102" s="3">
        <v>0</v>
      </c>
      <c r="AG102" s="3">
        <v>0</v>
      </c>
      <c r="AH102" s="3">
        <v>16326.9025</v>
      </c>
      <c r="AI102" s="3">
        <v>-16326.9025</v>
      </c>
      <c r="AJ102" s="3">
        <v>0</v>
      </c>
      <c r="AK102" s="4">
        <v>0.88775314736387889</v>
      </c>
      <c r="AL102" s="3">
        <v>0</v>
      </c>
      <c r="AM102" s="4">
        <v>0</v>
      </c>
      <c r="AN102" s="10">
        <v>0</v>
      </c>
      <c r="AO102" s="13">
        <f t="shared" si="1"/>
        <v>88.775127370006473</v>
      </c>
    </row>
    <row r="103" spans="1:41" ht="25.5" outlineLevel="3">
      <c r="A103" s="7" t="s">
        <v>295</v>
      </c>
      <c r="B103" s="8" t="s">
        <v>20</v>
      </c>
      <c r="C103" s="8" t="s">
        <v>21</v>
      </c>
      <c r="D103" s="8" t="s">
        <v>115</v>
      </c>
      <c r="E103" s="8" t="s">
        <v>20</v>
      </c>
      <c r="F103" s="8" t="s">
        <v>20</v>
      </c>
      <c r="G103" s="8"/>
      <c r="H103" s="8"/>
      <c r="I103" s="8"/>
      <c r="J103" s="8"/>
      <c r="K103" s="8"/>
      <c r="L103" s="8"/>
      <c r="M103" s="9">
        <v>0</v>
      </c>
      <c r="N103" s="37">
        <v>545.5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4">
        <v>0</v>
      </c>
      <c r="AL103" s="3">
        <v>0</v>
      </c>
      <c r="AM103" s="4">
        <v>0</v>
      </c>
      <c r="AN103" s="10">
        <v>0</v>
      </c>
      <c r="AO103" s="13">
        <f t="shared" si="1"/>
        <v>0</v>
      </c>
    </row>
    <row r="104" spans="1:41" outlineLevel="4">
      <c r="A104" s="7" t="s">
        <v>296</v>
      </c>
      <c r="B104" s="8" t="s">
        <v>20</v>
      </c>
      <c r="C104" s="8" t="s">
        <v>21</v>
      </c>
      <c r="D104" s="8" t="s">
        <v>116</v>
      </c>
      <c r="E104" s="8" t="s">
        <v>20</v>
      </c>
      <c r="F104" s="8" t="s">
        <v>20</v>
      </c>
      <c r="G104" s="8"/>
      <c r="H104" s="8"/>
      <c r="I104" s="8"/>
      <c r="J104" s="8"/>
      <c r="K104" s="8"/>
      <c r="L104" s="8"/>
      <c r="M104" s="9">
        <v>0</v>
      </c>
      <c r="N104" s="37">
        <v>1506.6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1054.4000000000001</v>
      </c>
      <c r="AF104" s="3">
        <v>0</v>
      </c>
      <c r="AG104" s="3">
        <v>0</v>
      </c>
      <c r="AH104" s="3">
        <v>1054.3821</v>
      </c>
      <c r="AI104" s="3">
        <v>-1054.3821</v>
      </c>
      <c r="AJ104" s="3">
        <v>0</v>
      </c>
      <c r="AK104" s="4">
        <v>0.699842094782955</v>
      </c>
      <c r="AL104" s="3">
        <v>0</v>
      </c>
      <c r="AM104" s="4">
        <v>0</v>
      </c>
      <c r="AN104" s="10">
        <v>0</v>
      </c>
      <c r="AO104" s="13">
        <f t="shared" si="1"/>
        <v>69.985397583963902</v>
      </c>
    </row>
    <row r="105" spans="1:41" outlineLevel="1">
      <c r="A105" s="7" t="s">
        <v>242</v>
      </c>
      <c r="B105" s="8" t="s">
        <v>20</v>
      </c>
      <c r="C105" s="8" t="s">
        <v>21</v>
      </c>
      <c r="D105" s="8" t="s">
        <v>117</v>
      </c>
      <c r="E105" s="8" t="s">
        <v>20</v>
      </c>
      <c r="F105" s="8" t="s">
        <v>20</v>
      </c>
      <c r="G105" s="8"/>
      <c r="H105" s="8"/>
      <c r="I105" s="8"/>
      <c r="J105" s="8"/>
      <c r="K105" s="8"/>
      <c r="L105" s="8"/>
      <c r="M105" s="9">
        <v>0</v>
      </c>
      <c r="N105" s="37">
        <f>N106+N108</f>
        <v>275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f>AE106+AE108</f>
        <v>102</v>
      </c>
      <c r="AF105" s="3">
        <v>0</v>
      </c>
      <c r="AG105" s="3">
        <v>0</v>
      </c>
      <c r="AH105" s="3">
        <v>102</v>
      </c>
      <c r="AI105" s="3">
        <v>-102</v>
      </c>
      <c r="AJ105" s="3">
        <v>0</v>
      </c>
      <c r="AK105" s="4">
        <v>0.37090909090909091</v>
      </c>
      <c r="AL105" s="3">
        <v>0</v>
      </c>
      <c r="AM105" s="4">
        <v>0</v>
      </c>
      <c r="AN105" s="10">
        <v>0</v>
      </c>
      <c r="AO105" s="13">
        <f t="shared" si="1"/>
        <v>37.090909090909093</v>
      </c>
    </row>
    <row r="106" spans="1:41" outlineLevel="3">
      <c r="A106" s="7" t="s">
        <v>241</v>
      </c>
      <c r="B106" s="8" t="s">
        <v>20</v>
      </c>
      <c r="C106" s="8" t="s">
        <v>21</v>
      </c>
      <c r="D106" s="8" t="s">
        <v>118</v>
      </c>
      <c r="E106" s="8" t="s">
        <v>20</v>
      </c>
      <c r="F106" s="8" t="s">
        <v>20</v>
      </c>
      <c r="G106" s="8"/>
      <c r="H106" s="8"/>
      <c r="I106" s="8"/>
      <c r="J106" s="8"/>
      <c r="K106" s="8"/>
      <c r="L106" s="8"/>
      <c r="M106" s="9">
        <v>0</v>
      </c>
      <c r="N106" s="37">
        <v>255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102</v>
      </c>
      <c r="AF106" s="3">
        <v>0</v>
      </c>
      <c r="AG106" s="3">
        <v>0</v>
      </c>
      <c r="AH106" s="3">
        <v>102</v>
      </c>
      <c r="AI106" s="3">
        <v>-102</v>
      </c>
      <c r="AJ106" s="3">
        <v>0</v>
      </c>
      <c r="AK106" s="4">
        <v>0.4</v>
      </c>
      <c r="AL106" s="3">
        <v>0</v>
      </c>
      <c r="AM106" s="4">
        <v>0</v>
      </c>
      <c r="AN106" s="10">
        <v>0</v>
      </c>
      <c r="AO106" s="13">
        <f t="shared" si="1"/>
        <v>40</v>
      </c>
    </row>
    <row r="107" spans="1:41" ht="25.5" outlineLevel="4">
      <c r="A107" s="7" t="s">
        <v>297</v>
      </c>
      <c r="B107" s="8" t="s">
        <v>20</v>
      </c>
      <c r="C107" s="8" t="s">
        <v>21</v>
      </c>
      <c r="D107" s="8" t="s">
        <v>119</v>
      </c>
      <c r="E107" s="8" t="s">
        <v>20</v>
      </c>
      <c r="F107" s="8" t="s">
        <v>20</v>
      </c>
      <c r="G107" s="8"/>
      <c r="H107" s="8"/>
      <c r="I107" s="8"/>
      <c r="J107" s="8"/>
      <c r="K107" s="8"/>
      <c r="L107" s="8"/>
      <c r="M107" s="9">
        <v>0</v>
      </c>
      <c r="N107" s="37">
        <v>255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102</v>
      </c>
      <c r="AF107" s="3">
        <v>0</v>
      </c>
      <c r="AG107" s="3">
        <v>0</v>
      </c>
      <c r="AH107" s="3">
        <v>102</v>
      </c>
      <c r="AI107" s="3">
        <v>-102</v>
      </c>
      <c r="AJ107" s="3">
        <v>0</v>
      </c>
      <c r="AK107" s="4">
        <v>0.4</v>
      </c>
      <c r="AL107" s="3">
        <v>0</v>
      </c>
      <c r="AM107" s="4">
        <v>0</v>
      </c>
      <c r="AN107" s="10">
        <v>0</v>
      </c>
      <c r="AO107" s="13">
        <f t="shared" si="1"/>
        <v>40</v>
      </c>
    </row>
    <row r="108" spans="1:41" outlineLevel="3">
      <c r="A108" s="7" t="s">
        <v>298</v>
      </c>
      <c r="B108" s="8" t="s">
        <v>20</v>
      </c>
      <c r="C108" s="8" t="s">
        <v>21</v>
      </c>
      <c r="D108" s="8" t="s">
        <v>120</v>
      </c>
      <c r="E108" s="8" t="s">
        <v>20</v>
      </c>
      <c r="F108" s="8" t="s">
        <v>20</v>
      </c>
      <c r="G108" s="8"/>
      <c r="H108" s="8"/>
      <c r="I108" s="8"/>
      <c r="J108" s="8"/>
      <c r="K108" s="8"/>
      <c r="L108" s="8"/>
      <c r="M108" s="9">
        <v>0</v>
      </c>
      <c r="N108" s="37">
        <v>20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4">
        <v>0</v>
      </c>
      <c r="AL108" s="3">
        <v>0</v>
      </c>
      <c r="AM108" s="4">
        <v>0</v>
      </c>
      <c r="AN108" s="10">
        <v>0</v>
      </c>
      <c r="AO108" s="13">
        <f t="shared" si="1"/>
        <v>0</v>
      </c>
    </row>
    <row r="109" spans="1:41" ht="25.5" outlineLevel="4">
      <c r="A109" s="7" t="s">
        <v>299</v>
      </c>
      <c r="B109" s="8" t="s">
        <v>20</v>
      </c>
      <c r="C109" s="8" t="s">
        <v>21</v>
      </c>
      <c r="D109" s="8" t="s">
        <v>121</v>
      </c>
      <c r="E109" s="8" t="s">
        <v>20</v>
      </c>
      <c r="F109" s="8" t="s">
        <v>20</v>
      </c>
      <c r="G109" s="8"/>
      <c r="H109" s="8"/>
      <c r="I109" s="8"/>
      <c r="J109" s="8"/>
      <c r="K109" s="8"/>
      <c r="L109" s="8"/>
      <c r="M109" s="9">
        <v>0</v>
      </c>
      <c r="N109" s="37">
        <v>20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4">
        <v>0</v>
      </c>
      <c r="AL109" s="3">
        <v>0</v>
      </c>
      <c r="AM109" s="4">
        <v>0</v>
      </c>
      <c r="AN109" s="10">
        <v>0</v>
      </c>
      <c r="AO109" s="13">
        <f t="shared" si="1"/>
        <v>0</v>
      </c>
    </row>
    <row r="110" spans="1:41" ht="51">
      <c r="A110" s="14" t="s">
        <v>300</v>
      </c>
      <c r="B110" s="15" t="s">
        <v>20</v>
      </c>
      <c r="C110" s="15" t="s">
        <v>21</v>
      </c>
      <c r="D110" s="15" t="s">
        <v>122</v>
      </c>
      <c r="E110" s="15" t="s">
        <v>20</v>
      </c>
      <c r="F110" s="15" t="s">
        <v>20</v>
      </c>
      <c r="G110" s="15"/>
      <c r="H110" s="15"/>
      <c r="I110" s="15"/>
      <c r="J110" s="15"/>
      <c r="K110" s="15"/>
      <c r="L110" s="15"/>
      <c r="M110" s="16">
        <v>0</v>
      </c>
      <c r="N110" s="36">
        <v>716.3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f>AE111+AE114+AE117</f>
        <v>171.5</v>
      </c>
      <c r="AF110" s="17">
        <v>0</v>
      </c>
      <c r="AG110" s="17">
        <v>0</v>
      </c>
      <c r="AH110" s="17">
        <v>171.47550000000001</v>
      </c>
      <c r="AI110" s="17">
        <v>-171.47550000000001</v>
      </c>
      <c r="AJ110" s="17">
        <v>0</v>
      </c>
      <c r="AK110" s="18">
        <v>0.23939061845595422</v>
      </c>
      <c r="AL110" s="17">
        <v>0</v>
      </c>
      <c r="AM110" s="18">
        <v>0</v>
      </c>
      <c r="AN110" s="19">
        <v>0</v>
      </c>
      <c r="AO110" s="20">
        <f t="shared" si="1"/>
        <v>23.94248220019545</v>
      </c>
    </row>
    <row r="111" spans="1:41" ht="38.25" outlineLevel="1">
      <c r="A111" s="7" t="s">
        <v>301</v>
      </c>
      <c r="B111" s="8" t="s">
        <v>20</v>
      </c>
      <c r="C111" s="8" t="s">
        <v>21</v>
      </c>
      <c r="D111" s="8" t="s">
        <v>123</v>
      </c>
      <c r="E111" s="8" t="s">
        <v>20</v>
      </c>
      <c r="F111" s="8" t="s">
        <v>20</v>
      </c>
      <c r="G111" s="8"/>
      <c r="H111" s="8"/>
      <c r="I111" s="8"/>
      <c r="J111" s="8"/>
      <c r="K111" s="8"/>
      <c r="L111" s="8"/>
      <c r="M111" s="9">
        <v>0</v>
      </c>
      <c r="N111" s="37">
        <v>30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1.8</v>
      </c>
      <c r="AF111" s="3">
        <v>0</v>
      </c>
      <c r="AG111" s="3">
        <v>0</v>
      </c>
      <c r="AH111" s="3">
        <v>1.7505999999999999</v>
      </c>
      <c r="AI111" s="3">
        <v>-1.7505999999999999</v>
      </c>
      <c r="AJ111" s="3">
        <v>0</v>
      </c>
      <c r="AK111" s="4">
        <v>5.8353333333333333E-2</v>
      </c>
      <c r="AL111" s="3">
        <v>0</v>
      </c>
      <c r="AM111" s="4">
        <v>0</v>
      </c>
      <c r="AN111" s="10">
        <v>0</v>
      </c>
      <c r="AO111" s="13">
        <f t="shared" si="1"/>
        <v>6.0000000000000009</v>
      </c>
    </row>
    <row r="112" spans="1:41" outlineLevel="3">
      <c r="A112" s="7" t="s">
        <v>241</v>
      </c>
      <c r="B112" s="8" t="s">
        <v>20</v>
      </c>
      <c r="C112" s="8" t="s">
        <v>21</v>
      </c>
      <c r="D112" s="8" t="s">
        <v>124</v>
      </c>
      <c r="E112" s="8" t="s">
        <v>20</v>
      </c>
      <c r="F112" s="8" t="s">
        <v>20</v>
      </c>
      <c r="G112" s="8"/>
      <c r="H112" s="8"/>
      <c r="I112" s="8"/>
      <c r="J112" s="8"/>
      <c r="K112" s="8"/>
      <c r="L112" s="8"/>
      <c r="M112" s="9">
        <v>0</v>
      </c>
      <c r="N112" s="37">
        <v>30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1.8</v>
      </c>
      <c r="AF112" s="3">
        <v>0</v>
      </c>
      <c r="AG112" s="3">
        <v>0</v>
      </c>
      <c r="AH112" s="3">
        <v>1.7505999999999999</v>
      </c>
      <c r="AI112" s="3">
        <v>-1.7505999999999999</v>
      </c>
      <c r="AJ112" s="3">
        <v>0</v>
      </c>
      <c r="AK112" s="4">
        <v>5.8353333333333333E-2</v>
      </c>
      <c r="AL112" s="3">
        <v>0</v>
      </c>
      <c r="AM112" s="4">
        <v>0</v>
      </c>
      <c r="AN112" s="10">
        <v>0</v>
      </c>
      <c r="AO112" s="13">
        <f t="shared" si="1"/>
        <v>6.0000000000000009</v>
      </c>
    </row>
    <row r="113" spans="1:41" ht="25.5" outlineLevel="4">
      <c r="A113" s="7" t="s">
        <v>302</v>
      </c>
      <c r="B113" s="8" t="s">
        <v>20</v>
      </c>
      <c r="C113" s="8" t="s">
        <v>21</v>
      </c>
      <c r="D113" s="8" t="s">
        <v>125</v>
      </c>
      <c r="E113" s="8" t="s">
        <v>20</v>
      </c>
      <c r="F113" s="8" t="s">
        <v>20</v>
      </c>
      <c r="G113" s="8"/>
      <c r="H113" s="8"/>
      <c r="I113" s="8"/>
      <c r="J113" s="8"/>
      <c r="K113" s="8"/>
      <c r="L113" s="8"/>
      <c r="M113" s="9">
        <v>0</v>
      </c>
      <c r="N113" s="37">
        <v>30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1.8</v>
      </c>
      <c r="AF113" s="3">
        <v>0</v>
      </c>
      <c r="AG113" s="3">
        <v>0</v>
      </c>
      <c r="AH113" s="3">
        <v>1.7505999999999999</v>
      </c>
      <c r="AI113" s="3">
        <v>-1.7505999999999999</v>
      </c>
      <c r="AJ113" s="3">
        <v>0</v>
      </c>
      <c r="AK113" s="4">
        <v>5.8353333333333333E-2</v>
      </c>
      <c r="AL113" s="3">
        <v>0</v>
      </c>
      <c r="AM113" s="4">
        <v>0</v>
      </c>
      <c r="AN113" s="10">
        <v>0</v>
      </c>
      <c r="AO113" s="13">
        <f t="shared" si="1"/>
        <v>6.0000000000000009</v>
      </c>
    </row>
    <row r="114" spans="1:41" ht="25.5" outlineLevel="1">
      <c r="A114" s="7" t="s">
        <v>303</v>
      </c>
      <c r="B114" s="8" t="s">
        <v>20</v>
      </c>
      <c r="C114" s="8" t="s">
        <v>21</v>
      </c>
      <c r="D114" s="8" t="s">
        <v>126</v>
      </c>
      <c r="E114" s="8" t="s">
        <v>20</v>
      </c>
      <c r="F114" s="8" t="s">
        <v>20</v>
      </c>
      <c r="G114" s="8"/>
      <c r="H114" s="8"/>
      <c r="I114" s="8"/>
      <c r="J114" s="8"/>
      <c r="K114" s="8"/>
      <c r="L114" s="8"/>
      <c r="M114" s="9">
        <v>0</v>
      </c>
      <c r="N114" s="37">
        <v>20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5.9</v>
      </c>
      <c r="AF114" s="3">
        <v>0</v>
      </c>
      <c r="AG114" s="3">
        <v>0</v>
      </c>
      <c r="AH114" s="3">
        <v>5.9009999999999998</v>
      </c>
      <c r="AI114" s="3">
        <v>-5.9009999999999998</v>
      </c>
      <c r="AJ114" s="3">
        <v>0</v>
      </c>
      <c r="AK114" s="4">
        <v>0.29504999999999998</v>
      </c>
      <c r="AL114" s="3">
        <v>0</v>
      </c>
      <c r="AM114" s="4">
        <v>0</v>
      </c>
      <c r="AN114" s="10">
        <v>0</v>
      </c>
      <c r="AO114" s="13">
        <f t="shared" si="1"/>
        <v>29.500000000000004</v>
      </c>
    </row>
    <row r="115" spans="1:41" outlineLevel="3">
      <c r="A115" s="7" t="s">
        <v>241</v>
      </c>
      <c r="B115" s="8" t="s">
        <v>20</v>
      </c>
      <c r="C115" s="8" t="s">
        <v>21</v>
      </c>
      <c r="D115" s="8" t="s">
        <v>127</v>
      </c>
      <c r="E115" s="8" t="s">
        <v>20</v>
      </c>
      <c r="F115" s="8" t="s">
        <v>20</v>
      </c>
      <c r="G115" s="8"/>
      <c r="H115" s="8"/>
      <c r="I115" s="8"/>
      <c r="J115" s="8"/>
      <c r="K115" s="8"/>
      <c r="L115" s="8"/>
      <c r="M115" s="9">
        <v>0</v>
      </c>
      <c r="N115" s="37">
        <v>20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5.9</v>
      </c>
      <c r="AF115" s="3">
        <v>0</v>
      </c>
      <c r="AG115" s="3">
        <v>0</v>
      </c>
      <c r="AH115" s="3">
        <v>5.9009999999999998</v>
      </c>
      <c r="AI115" s="3">
        <v>-5.9009999999999998</v>
      </c>
      <c r="AJ115" s="3">
        <v>0</v>
      </c>
      <c r="AK115" s="4">
        <v>0.29504999999999998</v>
      </c>
      <c r="AL115" s="3">
        <v>0</v>
      </c>
      <c r="AM115" s="4">
        <v>0</v>
      </c>
      <c r="AN115" s="10">
        <v>0</v>
      </c>
      <c r="AO115" s="13">
        <f t="shared" si="1"/>
        <v>29.500000000000004</v>
      </c>
    </row>
    <row r="116" spans="1:41" ht="25.5" outlineLevel="4">
      <c r="A116" s="7" t="s">
        <v>253</v>
      </c>
      <c r="B116" s="8" t="s">
        <v>20</v>
      </c>
      <c r="C116" s="8" t="s">
        <v>21</v>
      </c>
      <c r="D116" s="8" t="s">
        <v>128</v>
      </c>
      <c r="E116" s="8" t="s">
        <v>20</v>
      </c>
      <c r="F116" s="8" t="s">
        <v>20</v>
      </c>
      <c r="G116" s="8"/>
      <c r="H116" s="8"/>
      <c r="I116" s="8"/>
      <c r="J116" s="8"/>
      <c r="K116" s="8"/>
      <c r="L116" s="8"/>
      <c r="M116" s="9">
        <v>0</v>
      </c>
      <c r="N116" s="37">
        <v>20</v>
      </c>
      <c r="O116" s="37">
        <v>0</v>
      </c>
      <c r="P116" s="37">
        <v>0</v>
      </c>
      <c r="Q116" s="37">
        <v>0</v>
      </c>
      <c r="R116" s="37">
        <v>0</v>
      </c>
      <c r="S116" s="37">
        <v>0</v>
      </c>
      <c r="T116" s="37">
        <v>0</v>
      </c>
      <c r="U116" s="37">
        <v>0</v>
      </c>
      <c r="V116" s="37">
        <v>0</v>
      </c>
      <c r="W116" s="37">
        <v>0</v>
      </c>
      <c r="X116" s="37">
        <v>0</v>
      </c>
      <c r="Y116" s="37">
        <v>0</v>
      </c>
      <c r="Z116" s="37">
        <v>0</v>
      </c>
      <c r="AA116" s="37">
        <v>0</v>
      </c>
      <c r="AB116" s="37">
        <v>0</v>
      </c>
      <c r="AC116" s="37">
        <v>0</v>
      </c>
      <c r="AD116" s="37">
        <v>0</v>
      </c>
      <c r="AE116" s="37">
        <v>5.9</v>
      </c>
      <c r="AF116" s="3">
        <v>0</v>
      </c>
      <c r="AG116" s="3">
        <v>0</v>
      </c>
      <c r="AH116" s="3">
        <v>5.9009999999999998</v>
      </c>
      <c r="AI116" s="3">
        <v>-5.9009999999999998</v>
      </c>
      <c r="AJ116" s="3">
        <v>0</v>
      </c>
      <c r="AK116" s="4">
        <v>0.29504999999999998</v>
      </c>
      <c r="AL116" s="3">
        <v>0</v>
      </c>
      <c r="AM116" s="4">
        <v>0</v>
      </c>
      <c r="AN116" s="10">
        <v>0</v>
      </c>
      <c r="AO116" s="13">
        <f t="shared" si="1"/>
        <v>29.500000000000004</v>
      </c>
    </row>
    <row r="117" spans="1:41" outlineLevel="1">
      <c r="A117" s="7" t="s">
        <v>242</v>
      </c>
      <c r="B117" s="8" t="s">
        <v>20</v>
      </c>
      <c r="C117" s="8" t="s">
        <v>21</v>
      </c>
      <c r="D117" s="8" t="s">
        <v>129</v>
      </c>
      <c r="E117" s="8" t="s">
        <v>20</v>
      </c>
      <c r="F117" s="8" t="s">
        <v>20</v>
      </c>
      <c r="G117" s="8"/>
      <c r="H117" s="8"/>
      <c r="I117" s="8"/>
      <c r="J117" s="8"/>
      <c r="K117" s="8"/>
      <c r="L117" s="8"/>
      <c r="M117" s="9">
        <v>0</v>
      </c>
      <c r="N117" s="37">
        <v>666.3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163.80000000000001</v>
      </c>
      <c r="AF117" s="3">
        <v>0</v>
      </c>
      <c r="AG117" s="3">
        <v>0</v>
      </c>
      <c r="AH117" s="3">
        <v>163.82390000000001</v>
      </c>
      <c r="AI117" s="3">
        <v>-163.82390000000001</v>
      </c>
      <c r="AJ117" s="3">
        <v>0</v>
      </c>
      <c r="AK117" s="4">
        <v>0.24587107909350142</v>
      </c>
      <c r="AL117" s="3">
        <v>0</v>
      </c>
      <c r="AM117" s="4">
        <v>0</v>
      </c>
      <c r="AN117" s="10">
        <v>0</v>
      </c>
      <c r="AO117" s="13">
        <f t="shared" si="1"/>
        <v>24.583520936515086</v>
      </c>
    </row>
    <row r="118" spans="1:41" ht="38.25" outlineLevel="3">
      <c r="A118" s="7" t="s">
        <v>235</v>
      </c>
      <c r="B118" s="8" t="s">
        <v>20</v>
      </c>
      <c r="C118" s="8" t="s">
        <v>21</v>
      </c>
      <c r="D118" s="8" t="s">
        <v>130</v>
      </c>
      <c r="E118" s="8" t="s">
        <v>20</v>
      </c>
      <c r="F118" s="8" t="s">
        <v>20</v>
      </c>
      <c r="G118" s="8"/>
      <c r="H118" s="8"/>
      <c r="I118" s="8"/>
      <c r="J118" s="8"/>
      <c r="K118" s="8"/>
      <c r="L118" s="8"/>
      <c r="M118" s="9">
        <v>0</v>
      </c>
      <c r="N118" s="37">
        <v>666.3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163.80000000000001</v>
      </c>
      <c r="AF118" s="3">
        <v>0</v>
      </c>
      <c r="AG118" s="3">
        <v>0</v>
      </c>
      <c r="AH118" s="3">
        <v>163.82390000000001</v>
      </c>
      <c r="AI118" s="3">
        <v>-163.82390000000001</v>
      </c>
      <c r="AJ118" s="3">
        <v>0</v>
      </c>
      <c r="AK118" s="4">
        <v>0.24587107909350142</v>
      </c>
      <c r="AL118" s="3">
        <v>0</v>
      </c>
      <c r="AM118" s="4">
        <v>0</v>
      </c>
      <c r="AN118" s="10">
        <v>0</v>
      </c>
      <c r="AO118" s="13">
        <f t="shared" si="1"/>
        <v>24.583520936515086</v>
      </c>
    </row>
    <row r="119" spans="1:41" ht="25.5" outlineLevel="4">
      <c r="A119" s="7" t="s">
        <v>304</v>
      </c>
      <c r="B119" s="8" t="s">
        <v>20</v>
      </c>
      <c r="C119" s="8" t="s">
        <v>21</v>
      </c>
      <c r="D119" s="8" t="s">
        <v>131</v>
      </c>
      <c r="E119" s="8" t="s">
        <v>20</v>
      </c>
      <c r="F119" s="8" t="s">
        <v>20</v>
      </c>
      <c r="G119" s="8"/>
      <c r="H119" s="8"/>
      <c r="I119" s="8"/>
      <c r="J119" s="8"/>
      <c r="K119" s="8"/>
      <c r="L119" s="8"/>
      <c r="M119" s="9">
        <v>0</v>
      </c>
      <c r="N119" s="37">
        <v>8.3000000000000007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4">
        <v>0</v>
      </c>
      <c r="AL119" s="3">
        <v>0</v>
      </c>
      <c r="AM119" s="4">
        <v>0</v>
      </c>
      <c r="AN119" s="10">
        <v>0</v>
      </c>
      <c r="AO119" s="13">
        <f t="shared" si="1"/>
        <v>0</v>
      </c>
    </row>
    <row r="120" spans="1:41" ht="54.75" customHeight="1" outlineLevel="4">
      <c r="A120" s="7" t="s">
        <v>305</v>
      </c>
      <c r="B120" s="8" t="s">
        <v>20</v>
      </c>
      <c r="C120" s="8" t="s">
        <v>21</v>
      </c>
      <c r="D120" s="8" t="s">
        <v>132</v>
      </c>
      <c r="E120" s="8" t="s">
        <v>20</v>
      </c>
      <c r="F120" s="8" t="s">
        <v>20</v>
      </c>
      <c r="G120" s="8"/>
      <c r="H120" s="8"/>
      <c r="I120" s="8"/>
      <c r="J120" s="8"/>
      <c r="K120" s="8"/>
      <c r="L120" s="8"/>
      <c r="M120" s="9">
        <v>0</v>
      </c>
      <c r="N120" s="37">
        <v>658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163.80000000000001</v>
      </c>
      <c r="AF120" s="3">
        <v>0</v>
      </c>
      <c r="AG120" s="3">
        <v>0</v>
      </c>
      <c r="AH120" s="3">
        <v>163.82390000000001</v>
      </c>
      <c r="AI120" s="3">
        <v>-163.82390000000001</v>
      </c>
      <c r="AJ120" s="3">
        <v>0</v>
      </c>
      <c r="AK120" s="4">
        <v>0.2489724924012158</v>
      </c>
      <c r="AL120" s="3">
        <v>0</v>
      </c>
      <c r="AM120" s="4">
        <v>0</v>
      </c>
      <c r="AN120" s="10">
        <v>0</v>
      </c>
      <c r="AO120" s="13">
        <f t="shared" si="1"/>
        <v>24.893617021276597</v>
      </c>
    </row>
    <row r="121" spans="1:41" ht="38.25">
      <c r="A121" s="14" t="s">
        <v>306</v>
      </c>
      <c r="B121" s="15" t="s">
        <v>20</v>
      </c>
      <c r="C121" s="15" t="s">
        <v>21</v>
      </c>
      <c r="D121" s="15" t="s">
        <v>133</v>
      </c>
      <c r="E121" s="15" t="s">
        <v>20</v>
      </c>
      <c r="F121" s="15" t="s">
        <v>20</v>
      </c>
      <c r="G121" s="15"/>
      <c r="H121" s="15"/>
      <c r="I121" s="15"/>
      <c r="J121" s="15"/>
      <c r="K121" s="15"/>
      <c r="L121" s="15"/>
      <c r="M121" s="16">
        <v>0</v>
      </c>
      <c r="N121" s="36">
        <v>1693.7</v>
      </c>
      <c r="O121" s="36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320</v>
      </c>
      <c r="AF121" s="17">
        <v>0</v>
      </c>
      <c r="AG121" s="17">
        <v>0</v>
      </c>
      <c r="AH121" s="17">
        <v>320.0265</v>
      </c>
      <c r="AI121" s="17">
        <v>-320.0265</v>
      </c>
      <c r="AJ121" s="17">
        <v>0</v>
      </c>
      <c r="AK121" s="18">
        <v>0.1889511129479837</v>
      </c>
      <c r="AL121" s="17">
        <v>0</v>
      </c>
      <c r="AM121" s="18">
        <v>0</v>
      </c>
      <c r="AN121" s="19">
        <v>0</v>
      </c>
      <c r="AO121" s="20">
        <f t="shared" si="1"/>
        <v>18.893546672964515</v>
      </c>
    </row>
    <row r="122" spans="1:41" ht="25.5" outlineLevel="1">
      <c r="A122" s="7" t="s">
        <v>307</v>
      </c>
      <c r="B122" s="8" t="s">
        <v>20</v>
      </c>
      <c r="C122" s="8" t="s">
        <v>21</v>
      </c>
      <c r="D122" s="8" t="s">
        <v>134</v>
      </c>
      <c r="E122" s="8" t="s">
        <v>20</v>
      </c>
      <c r="F122" s="8" t="s">
        <v>20</v>
      </c>
      <c r="G122" s="8"/>
      <c r="H122" s="8"/>
      <c r="I122" s="8"/>
      <c r="J122" s="8"/>
      <c r="K122" s="8"/>
      <c r="L122" s="8"/>
      <c r="M122" s="9">
        <v>0</v>
      </c>
      <c r="N122" s="37">
        <v>240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3.1</v>
      </c>
      <c r="AF122" s="3">
        <v>0</v>
      </c>
      <c r="AG122" s="3">
        <v>0</v>
      </c>
      <c r="AH122" s="3">
        <v>3.1149</v>
      </c>
      <c r="AI122" s="3">
        <v>-3.1149</v>
      </c>
      <c r="AJ122" s="3">
        <v>0</v>
      </c>
      <c r="AK122" s="4">
        <v>1.2978750000000001E-2</v>
      </c>
      <c r="AL122" s="3">
        <v>0</v>
      </c>
      <c r="AM122" s="4">
        <v>0</v>
      </c>
      <c r="AN122" s="10">
        <v>0</v>
      </c>
      <c r="AO122" s="13">
        <f t="shared" si="1"/>
        <v>1.2916666666666667</v>
      </c>
    </row>
    <row r="123" spans="1:41" outlineLevel="3">
      <c r="A123" s="7" t="s">
        <v>241</v>
      </c>
      <c r="B123" s="8" t="s">
        <v>20</v>
      </c>
      <c r="C123" s="8" t="s">
        <v>21</v>
      </c>
      <c r="D123" s="8" t="s">
        <v>135</v>
      </c>
      <c r="E123" s="8" t="s">
        <v>20</v>
      </c>
      <c r="F123" s="8" t="s">
        <v>20</v>
      </c>
      <c r="G123" s="8"/>
      <c r="H123" s="8"/>
      <c r="I123" s="8"/>
      <c r="J123" s="8"/>
      <c r="K123" s="8"/>
      <c r="L123" s="8"/>
      <c r="M123" s="9">
        <v>0</v>
      </c>
      <c r="N123" s="37">
        <v>236.5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0</v>
      </c>
      <c r="U123" s="37">
        <v>0</v>
      </c>
      <c r="V123" s="37">
        <v>0</v>
      </c>
      <c r="W123" s="37">
        <v>0</v>
      </c>
      <c r="X123" s="37">
        <v>0</v>
      </c>
      <c r="Y123" s="37">
        <v>0</v>
      </c>
      <c r="Z123" s="37">
        <v>0</v>
      </c>
      <c r="AA123" s="37">
        <v>0</v>
      </c>
      <c r="AB123" s="37">
        <v>0</v>
      </c>
      <c r="AC123" s="37">
        <v>0</v>
      </c>
      <c r="AD123" s="37">
        <v>0</v>
      </c>
      <c r="AE123" s="37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4">
        <v>0</v>
      </c>
      <c r="AL123" s="3">
        <v>0</v>
      </c>
      <c r="AM123" s="4">
        <v>0</v>
      </c>
      <c r="AN123" s="10">
        <v>0</v>
      </c>
      <c r="AO123" s="13">
        <f t="shared" si="1"/>
        <v>0</v>
      </c>
    </row>
    <row r="124" spans="1:41" outlineLevel="4">
      <c r="A124" s="7" t="s">
        <v>308</v>
      </c>
      <c r="B124" s="8" t="s">
        <v>20</v>
      </c>
      <c r="C124" s="8" t="s">
        <v>21</v>
      </c>
      <c r="D124" s="8" t="s">
        <v>136</v>
      </c>
      <c r="E124" s="8" t="s">
        <v>20</v>
      </c>
      <c r="F124" s="8" t="s">
        <v>20</v>
      </c>
      <c r="G124" s="8"/>
      <c r="H124" s="8"/>
      <c r="I124" s="8"/>
      <c r="J124" s="8"/>
      <c r="K124" s="8"/>
      <c r="L124" s="8"/>
      <c r="M124" s="9">
        <v>0</v>
      </c>
      <c r="N124" s="37">
        <v>236.5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37">
        <v>0</v>
      </c>
      <c r="U124" s="37">
        <v>0</v>
      </c>
      <c r="V124" s="37">
        <v>0</v>
      </c>
      <c r="W124" s="37">
        <v>0</v>
      </c>
      <c r="X124" s="37">
        <v>0</v>
      </c>
      <c r="Y124" s="37">
        <v>0</v>
      </c>
      <c r="Z124" s="37">
        <v>0</v>
      </c>
      <c r="AA124" s="37">
        <v>0</v>
      </c>
      <c r="AB124" s="37">
        <v>0</v>
      </c>
      <c r="AC124" s="37">
        <v>0</v>
      </c>
      <c r="AD124" s="37">
        <v>0</v>
      </c>
      <c r="AE124" s="37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4">
        <v>0</v>
      </c>
      <c r="AL124" s="3">
        <v>0</v>
      </c>
      <c r="AM124" s="4">
        <v>0</v>
      </c>
      <c r="AN124" s="10">
        <v>0</v>
      </c>
      <c r="AO124" s="13">
        <f t="shared" si="1"/>
        <v>0</v>
      </c>
    </row>
    <row r="125" spans="1:41" outlineLevel="3">
      <c r="A125" s="7" t="s">
        <v>309</v>
      </c>
      <c r="B125" s="8" t="s">
        <v>20</v>
      </c>
      <c r="C125" s="8" t="s">
        <v>21</v>
      </c>
      <c r="D125" s="8" t="s">
        <v>137</v>
      </c>
      <c r="E125" s="8" t="s">
        <v>20</v>
      </c>
      <c r="F125" s="8" t="s">
        <v>20</v>
      </c>
      <c r="G125" s="8"/>
      <c r="H125" s="8"/>
      <c r="I125" s="8"/>
      <c r="J125" s="8"/>
      <c r="K125" s="8"/>
      <c r="L125" s="8"/>
      <c r="M125" s="9">
        <v>0</v>
      </c>
      <c r="N125" s="37">
        <v>3.5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3.1</v>
      </c>
      <c r="AF125" s="3">
        <v>0</v>
      </c>
      <c r="AG125" s="3">
        <v>0</v>
      </c>
      <c r="AH125" s="3">
        <v>3.1149</v>
      </c>
      <c r="AI125" s="3">
        <v>-3.1149</v>
      </c>
      <c r="AJ125" s="3">
        <v>0</v>
      </c>
      <c r="AK125" s="4">
        <v>0.88997142857142852</v>
      </c>
      <c r="AL125" s="3">
        <v>0</v>
      </c>
      <c r="AM125" s="4">
        <v>0</v>
      </c>
      <c r="AN125" s="10">
        <v>0</v>
      </c>
      <c r="AO125" s="13">
        <f t="shared" si="1"/>
        <v>88.571428571428584</v>
      </c>
    </row>
    <row r="126" spans="1:41" ht="25.5" outlineLevel="4">
      <c r="A126" s="7" t="s">
        <v>310</v>
      </c>
      <c r="B126" s="8" t="s">
        <v>20</v>
      </c>
      <c r="C126" s="8" t="s">
        <v>21</v>
      </c>
      <c r="D126" s="8" t="s">
        <v>138</v>
      </c>
      <c r="E126" s="8" t="s">
        <v>20</v>
      </c>
      <c r="F126" s="8" t="s">
        <v>20</v>
      </c>
      <c r="G126" s="8"/>
      <c r="H126" s="8"/>
      <c r="I126" s="8"/>
      <c r="J126" s="8"/>
      <c r="K126" s="8"/>
      <c r="L126" s="8"/>
      <c r="M126" s="9">
        <v>0</v>
      </c>
      <c r="N126" s="37">
        <v>3.5</v>
      </c>
      <c r="O126" s="37">
        <v>0</v>
      </c>
      <c r="P126" s="37">
        <v>0</v>
      </c>
      <c r="Q126" s="37">
        <v>0</v>
      </c>
      <c r="R126" s="37">
        <v>0</v>
      </c>
      <c r="S126" s="37">
        <v>0</v>
      </c>
      <c r="T126" s="37">
        <v>0</v>
      </c>
      <c r="U126" s="37">
        <v>0</v>
      </c>
      <c r="V126" s="37">
        <v>0</v>
      </c>
      <c r="W126" s="37">
        <v>0</v>
      </c>
      <c r="X126" s="37">
        <v>0</v>
      </c>
      <c r="Y126" s="37">
        <v>0</v>
      </c>
      <c r="Z126" s="37">
        <v>0</v>
      </c>
      <c r="AA126" s="37">
        <v>0</v>
      </c>
      <c r="AB126" s="37">
        <v>0</v>
      </c>
      <c r="AC126" s="37">
        <v>0</v>
      </c>
      <c r="AD126" s="37">
        <v>0</v>
      </c>
      <c r="AE126" s="37">
        <v>3.1</v>
      </c>
      <c r="AF126" s="3">
        <v>0</v>
      </c>
      <c r="AG126" s="3">
        <v>0</v>
      </c>
      <c r="AH126" s="3">
        <v>3.1149</v>
      </c>
      <c r="AI126" s="3">
        <v>-3.1149</v>
      </c>
      <c r="AJ126" s="3">
        <v>0</v>
      </c>
      <c r="AK126" s="4">
        <v>0.88997142857142852</v>
      </c>
      <c r="AL126" s="3">
        <v>0</v>
      </c>
      <c r="AM126" s="4">
        <v>0</v>
      </c>
      <c r="AN126" s="10">
        <v>0</v>
      </c>
      <c r="AO126" s="13">
        <f t="shared" si="1"/>
        <v>88.571428571428584</v>
      </c>
    </row>
    <row r="127" spans="1:41" ht="25.5" outlineLevel="5">
      <c r="A127" s="7" t="s">
        <v>311</v>
      </c>
      <c r="B127" s="8" t="s">
        <v>20</v>
      </c>
      <c r="C127" s="8" t="s">
        <v>21</v>
      </c>
      <c r="D127" s="8" t="s">
        <v>139</v>
      </c>
      <c r="E127" s="8" t="s">
        <v>20</v>
      </c>
      <c r="F127" s="8" t="s">
        <v>20</v>
      </c>
      <c r="G127" s="8"/>
      <c r="H127" s="8"/>
      <c r="I127" s="8"/>
      <c r="J127" s="8"/>
      <c r="K127" s="8"/>
      <c r="L127" s="8"/>
      <c r="M127" s="9">
        <v>0</v>
      </c>
      <c r="N127" s="37">
        <v>3.5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3.1</v>
      </c>
      <c r="AF127" s="3">
        <v>0</v>
      </c>
      <c r="AG127" s="3">
        <v>0</v>
      </c>
      <c r="AH127" s="3">
        <v>3.1149</v>
      </c>
      <c r="AI127" s="3">
        <v>-3.1149</v>
      </c>
      <c r="AJ127" s="3">
        <v>0</v>
      </c>
      <c r="AK127" s="4">
        <v>0.88997142857142852</v>
      </c>
      <c r="AL127" s="3">
        <v>0</v>
      </c>
      <c r="AM127" s="4">
        <v>0</v>
      </c>
      <c r="AN127" s="10">
        <v>0</v>
      </c>
      <c r="AO127" s="13">
        <f t="shared" ref="AO127:AO189" si="2">AE127/N127*100</f>
        <v>88.571428571428584</v>
      </c>
    </row>
    <row r="128" spans="1:41" ht="25.5" outlineLevel="1">
      <c r="A128" s="7" t="s">
        <v>312</v>
      </c>
      <c r="B128" s="8" t="s">
        <v>20</v>
      </c>
      <c r="C128" s="8" t="s">
        <v>21</v>
      </c>
      <c r="D128" s="8" t="s">
        <v>140</v>
      </c>
      <c r="E128" s="8" t="s">
        <v>20</v>
      </c>
      <c r="F128" s="8" t="s">
        <v>20</v>
      </c>
      <c r="G128" s="8"/>
      <c r="H128" s="8"/>
      <c r="I128" s="8"/>
      <c r="J128" s="8"/>
      <c r="K128" s="8"/>
      <c r="L128" s="8"/>
      <c r="M128" s="9">
        <v>0</v>
      </c>
      <c r="N128" s="37">
        <v>200</v>
      </c>
      <c r="O128" s="37">
        <v>0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>
        <v>0</v>
      </c>
      <c r="W128" s="37">
        <v>0</v>
      </c>
      <c r="X128" s="37">
        <v>0</v>
      </c>
      <c r="Y128" s="37">
        <v>0</v>
      </c>
      <c r="Z128" s="37">
        <v>0</v>
      </c>
      <c r="AA128" s="37">
        <v>0</v>
      </c>
      <c r="AB128" s="37">
        <v>0</v>
      </c>
      <c r="AC128" s="37">
        <v>0</v>
      </c>
      <c r="AD128" s="37">
        <v>0</v>
      </c>
      <c r="AE128" s="37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4">
        <v>0</v>
      </c>
      <c r="AL128" s="3">
        <v>0</v>
      </c>
      <c r="AM128" s="4">
        <v>0</v>
      </c>
      <c r="AN128" s="10">
        <v>0</v>
      </c>
      <c r="AO128" s="13">
        <f t="shared" si="2"/>
        <v>0</v>
      </c>
    </row>
    <row r="129" spans="1:41" outlineLevel="3">
      <c r="A129" s="7" t="s">
        <v>241</v>
      </c>
      <c r="B129" s="8" t="s">
        <v>20</v>
      </c>
      <c r="C129" s="8" t="s">
        <v>21</v>
      </c>
      <c r="D129" s="8" t="s">
        <v>141</v>
      </c>
      <c r="E129" s="8" t="s">
        <v>20</v>
      </c>
      <c r="F129" s="8" t="s">
        <v>20</v>
      </c>
      <c r="G129" s="8"/>
      <c r="H129" s="8"/>
      <c r="I129" s="8"/>
      <c r="J129" s="8"/>
      <c r="K129" s="8"/>
      <c r="L129" s="8"/>
      <c r="M129" s="9">
        <v>0</v>
      </c>
      <c r="N129" s="37">
        <v>200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7">
        <v>0</v>
      </c>
      <c r="Y129" s="37">
        <v>0</v>
      </c>
      <c r="Z129" s="37">
        <v>0</v>
      </c>
      <c r="AA129" s="37">
        <v>0</v>
      </c>
      <c r="AB129" s="37">
        <v>0</v>
      </c>
      <c r="AC129" s="37">
        <v>0</v>
      </c>
      <c r="AD129" s="37">
        <v>0</v>
      </c>
      <c r="AE129" s="37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4">
        <v>0</v>
      </c>
      <c r="AL129" s="3">
        <v>0</v>
      </c>
      <c r="AM129" s="4">
        <v>0</v>
      </c>
      <c r="AN129" s="10">
        <v>0</v>
      </c>
      <c r="AO129" s="13">
        <f t="shared" si="2"/>
        <v>0</v>
      </c>
    </row>
    <row r="130" spans="1:41" ht="18.75" customHeight="1" outlineLevel="4">
      <c r="A130" s="7" t="s">
        <v>313</v>
      </c>
      <c r="B130" s="8" t="s">
        <v>20</v>
      </c>
      <c r="C130" s="8" t="s">
        <v>21</v>
      </c>
      <c r="D130" s="8" t="s">
        <v>142</v>
      </c>
      <c r="E130" s="8" t="s">
        <v>20</v>
      </c>
      <c r="F130" s="8" t="s">
        <v>20</v>
      </c>
      <c r="G130" s="8"/>
      <c r="H130" s="8"/>
      <c r="I130" s="8"/>
      <c r="J130" s="8"/>
      <c r="K130" s="8"/>
      <c r="L130" s="8"/>
      <c r="M130" s="9">
        <v>0</v>
      </c>
      <c r="N130" s="37">
        <v>200</v>
      </c>
      <c r="O130" s="37">
        <v>0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4">
        <v>0</v>
      </c>
      <c r="AL130" s="3">
        <v>0</v>
      </c>
      <c r="AM130" s="4">
        <v>0</v>
      </c>
      <c r="AN130" s="10">
        <v>0</v>
      </c>
      <c r="AO130" s="13">
        <f t="shared" si="2"/>
        <v>0</v>
      </c>
    </row>
    <row r="131" spans="1:41" outlineLevel="1">
      <c r="A131" s="7" t="s">
        <v>242</v>
      </c>
      <c r="B131" s="8" t="s">
        <v>20</v>
      </c>
      <c r="C131" s="8" t="s">
        <v>21</v>
      </c>
      <c r="D131" s="8" t="s">
        <v>143</v>
      </c>
      <c r="E131" s="8" t="s">
        <v>20</v>
      </c>
      <c r="F131" s="8" t="s">
        <v>20</v>
      </c>
      <c r="G131" s="8"/>
      <c r="H131" s="8"/>
      <c r="I131" s="8"/>
      <c r="J131" s="8"/>
      <c r="K131" s="8"/>
      <c r="L131" s="8"/>
      <c r="M131" s="9">
        <v>0</v>
      </c>
      <c r="N131" s="37">
        <v>1253.7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v>0</v>
      </c>
      <c r="AC131" s="37">
        <v>0</v>
      </c>
      <c r="AD131" s="37">
        <v>0</v>
      </c>
      <c r="AE131" s="37">
        <v>316.89999999999998</v>
      </c>
      <c r="AF131" s="3">
        <v>0</v>
      </c>
      <c r="AG131" s="3">
        <v>0</v>
      </c>
      <c r="AH131" s="3">
        <v>316.91160000000002</v>
      </c>
      <c r="AI131" s="3">
        <v>-316.91160000000002</v>
      </c>
      <c r="AJ131" s="3">
        <v>0</v>
      </c>
      <c r="AK131" s="4">
        <v>0.25278104809763102</v>
      </c>
      <c r="AL131" s="3">
        <v>0</v>
      </c>
      <c r="AM131" s="4">
        <v>0</v>
      </c>
      <c r="AN131" s="10">
        <v>0</v>
      </c>
      <c r="AO131" s="13">
        <f t="shared" si="2"/>
        <v>25.277179548536328</v>
      </c>
    </row>
    <row r="132" spans="1:41" ht="17.25" customHeight="1" outlineLevel="3">
      <c r="A132" s="7" t="s">
        <v>245</v>
      </c>
      <c r="B132" s="8" t="s">
        <v>20</v>
      </c>
      <c r="C132" s="8" t="s">
        <v>21</v>
      </c>
      <c r="D132" s="8" t="s">
        <v>144</v>
      </c>
      <c r="E132" s="8" t="s">
        <v>20</v>
      </c>
      <c r="F132" s="8" t="s">
        <v>20</v>
      </c>
      <c r="G132" s="8"/>
      <c r="H132" s="8"/>
      <c r="I132" s="8"/>
      <c r="J132" s="8"/>
      <c r="K132" s="8"/>
      <c r="L132" s="8"/>
      <c r="M132" s="9">
        <v>0</v>
      </c>
      <c r="N132" s="37">
        <v>1253.7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316.89999999999998</v>
      </c>
      <c r="AF132" s="3">
        <v>0</v>
      </c>
      <c r="AG132" s="3">
        <v>0</v>
      </c>
      <c r="AH132" s="3">
        <v>316.91160000000002</v>
      </c>
      <c r="AI132" s="3">
        <v>-316.91160000000002</v>
      </c>
      <c r="AJ132" s="3">
        <v>0</v>
      </c>
      <c r="AK132" s="4">
        <v>0.25278104809763102</v>
      </c>
      <c r="AL132" s="3">
        <v>0</v>
      </c>
      <c r="AM132" s="4">
        <v>0</v>
      </c>
      <c r="AN132" s="10">
        <v>0</v>
      </c>
      <c r="AO132" s="13">
        <f t="shared" si="2"/>
        <v>25.277179548536328</v>
      </c>
    </row>
    <row r="133" spans="1:41" ht="25.5" outlineLevel="4">
      <c r="A133" s="7" t="s">
        <v>314</v>
      </c>
      <c r="B133" s="8" t="s">
        <v>20</v>
      </c>
      <c r="C133" s="8" t="s">
        <v>21</v>
      </c>
      <c r="D133" s="8" t="s">
        <v>145</v>
      </c>
      <c r="E133" s="8" t="s">
        <v>20</v>
      </c>
      <c r="F133" s="8" t="s">
        <v>20</v>
      </c>
      <c r="G133" s="8"/>
      <c r="H133" s="8"/>
      <c r="I133" s="8"/>
      <c r="J133" s="8"/>
      <c r="K133" s="8"/>
      <c r="L133" s="8"/>
      <c r="M133" s="9">
        <v>0</v>
      </c>
      <c r="N133" s="37">
        <v>1253.7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316.89999999999998</v>
      </c>
      <c r="AF133" s="3">
        <v>0</v>
      </c>
      <c r="AG133" s="3">
        <v>0</v>
      </c>
      <c r="AH133" s="3">
        <v>316.91160000000002</v>
      </c>
      <c r="AI133" s="3">
        <v>-316.91160000000002</v>
      </c>
      <c r="AJ133" s="3">
        <v>0</v>
      </c>
      <c r="AK133" s="4">
        <v>0.25278104809763102</v>
      </c>
      <c r="AL133" s="3">
        <v>0</v>
      </c>
      <c r="AM133" s="4">
        <v>0</v>
      </c>
      <c r="AN133" s="10">
        <v>0</v>
      </c>
      <c r="AO133" s="13">
        <f t="shared" si="2"/>
        <v>25.277179548536328</v>
      </c>
    </row>
    <row r="134" spans="1:41" ht="38.25">
      <c r="A134" s="14" t="s">
        <v>324</v>
      </c>
      <c r="B134" s="15" t="s">
        <v>20</v>
      </c>
      <c r="C134" s="15" t="s">
        <v>21</v>
      </c>
      <c r="D134" s="15" t="s">
        <v>146</v>
      </c>
      <c r="E134" s="15" t="s">
        <v>20</v>
      </c>
      <c r="F134" s="15" t="s">
        <v>20</v>
      </c>
      <c r="G134" s="15"/>
      <c r="H134" s="15"/>
      <c r="I134" s="15"/>
      <c r="J134" s="15"/>
      <c r="K134" s="15"/>
      <c r="L134" s="15"/>
      <c r="M134" s="16">
        <v>0</v>
      </c>
      <c r="N134" s="36">
        <f>N135+N143</f>
        <v>52232.1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36">
        <v>0</v>
      </c>
      <c r="AA134" s="36">
        <v>0</v>
      </c>
      <c r="AB134" s="36">
        <v>0</v>
      </c>
      <c r="AC134" s="36">
        <v>0</v>
      </c>
      <c r="AD134" s="36">
        <v>0</v>
      </c>
      <c r="AE134" s="36">
        <f>AE135+AE143</f>
        <v>3579.1</v>
      </c>
      <c r="AF134" s="17">
        <v>0</v>
      </c>
      <c r="AG134" s="17">
        <v>0</v>
      </c>
      <c r="AH134" s="17">
        <v>3579.1060000000002</v>
      </c>
      <c r="AI134" s="17">
        <v>-3579.1060000000002</v>
      </c>
      <c r="AJ134" s="17">
        <v>0</v>
      </c>
      <c r="AK134" s="18">
        <v>6.8523218711321443E-2</v>
      </c>
      <c r="AL134" s="17">
        <v>0</v>
      </c>
      <c r="AM134" s="18">
        <v>0</v>
      </c>
      <c r="AN134" s="19">
        <v>0</v>
      </c>
      <c r="AO134" s="20">
        <f t="shared" si="2"/>
        <v>6.8522996394937215</v>
      </c>
    </row>
    <row r="135" spans="1:41" ht="25.5" outlineLevel="1">
      <c r="A135" s="7" t="s">
        <v>315</v>
      </c>
      <c r="B135" s="8" t="s">
        <v>20</v>
      </c>
      <c r="C135" s="8" t="s">
        <v>21</v>
      </c>
      <c r="D135" s="8" t="s">
        <v>147</v>
      </c>
      <c r="E135" s="8" t="s">
        <v>20</v>
      </c>
      <c r="F135" s="8" t="s">
        <v>20</v>
      </c>
      <c r="G135" s="8"/>
      <c r="H135" s="8"/>
      <c r="I135" s="8"/>
      <c r="J135" s="8"/>
      <c r="K135" s="8"/>
      <c r="L135" s="8"/>
      <c r="M135" s="9">
        <v>0</v>
      </c>
      <c r="N135" s="37">
        <f>N136+N138+N141+N142</f>
        <v>52202.1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7">
        <v>0</v>
      </c>
      <c r="Y135" s="37">
        <v>0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f>AE136+AE138+AE141+AE142</f>
        <v>3579.1</v>
      </c>
      <c r="AF135" s="3">
        <v>0</v>
      </c>
      <c r="AG135" s="3">
        <v>0</v>
      </c>
      <c r="AH135" s="3">
        <v>3579.1060000000002</v>
      </c>
      <c r="AI135" s="3">
        <v>-3579.1060000000002</v>
      </c>
      <c r="AJ135" s="3">
        <v>0</v>
      </c>
      <c r="AK135" s="4">
        <v>6.8562598349047349E-2</v>
      </c>
      <c r="AL135" s="3">
        <v>0</v>
      </c>
      <c r="AM135" s="4">
        <v>0</v>
      </c>
      <c r="AN135" s="10">
        <v>0</v>
      </c>
      <c r="AO135" s="13">
        <f t="shared" si="2"/>
        <v>6.8562375843117422</v>
      </c>
    </row>
    <row r="136" spans="1:41" outlineLevel="3">
      <c r="A136" s="7" t="s">
        <v>241</v>
      </c>
      <c r="B136" s="8" t="s">
        <v>20</v>
      </c>
      <c r="C136" s="8" t="s">
        <v>21</v>
      </c>
      <c r="D136" s="8" t="s">
        <v>148</v>
      </c>
      <c r="E136" s="8" t="s">
        <v>20</v>
      </c>
      <c r="F136" s="8" t="s">
        <v>20</v>
      </c>
      <c r="G136" s="8"/>
      <c r="H136" s="8"/>
      <c r="I136" s="8"/>
      <c r="J136" s="8"/>
      <c r="K136" s="8"/>
      <c r="L136" s="8"/>
      <c r="M136" s="9">
        <v>0</v>
      </c>
      <c r="N136" s="37">
        <f>N137</f>
        <v>7759.1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  <c r="AA136" s="37">
        <v>0</v>
      </c>
      <c r="AB136" s="37">
        <v>0</v>
      </c>
      <c r="AC136" s="37">
        <v>0</v>
      </c>
      <c r="AD136" s="37">
        <v>0</v>
      </c>
      <c r="AE136" s="37">
        <f>AE137</f>
        <v>2608.6</v>
      </c>
      <c r="AF136" s="3">
        <v>0</v>
      </c>
      <c r="AG136" s="3">
        <v>0</v>
      </c>
      <c r="AH136" s="3">
        <v>2608.5569999999998</v>
      </c>
      <c r="AI136" s="3">
        <v>-2608.5569999999998</v>
      </c>
      <c r="AJ136" s="3">
        <v>0</v>
      </c>
      <c r="AK136" s="4">
        <v>0.33619505955239593</v>
      </c>
      <c r="AL136" s="3">
        <v>0</v>
      </c>
      <c r="AM136" s="4">
        <v>0</v>
      </c>
      <c r="AN136" s="10">
        <v>0</v>
      </c>
      <c r="AO136" s="13">
        <f t="shared" si="2"/>
        <v>33.619878594166849</v>
      </c>
    </row>
    <row r="137" spans="1:41" outlineLevel="4">
      <c r="A137" s="7" t="s">
        <v>316</v>
      </c>
      <c r="B137" s="8" t="s">
        <v>20</v>
      </c>
      <c r="C137" s="8" t="s">
        <v>21</v>
      </c>
      <c r="D137" s="8" t="s">
        <v>149</v>
      </c>
      <c r="E137" s="8" t="s">
        <v>20</v>
      </c>
      <c r="F137" s="8" t="s">
        <v>20</v>
      </c>
      <c r="G137" s="8"/>
      <c r="H137" s="8"/>
      <c r="I137" s="8"/>
      <c r="J137" s="8"/>
      <c r="K137" s="8"/>
      <c r="L137" s="8"/>
      <c r="M137" s="9">
        <v>0</v>
      </c>
      <c r="N137" s="37">
        <v>7759.1</v>
      </c>
      <c r="O137" s="37">
        <v>0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7">
        <v>0</v>
      </c>
      <c r="Y137" s="37">
        <v>0</v>
      </c>
      <c r="Z137" s="37">
        <v>0</v>
      </c>
      <c r="AA137" s="37">
        <v>0</v>
      </c>
      <c r="AB137" s="37">
        <v>0</v>
      </c>
      <c r="AC137" s="37">
        <v>0</v>
      </c>
      <c r="AD137" s="37">
        <v>0</v>
      </c>
      <c r="AE137" s="37">
        <v>2608.6</v>
      </c>
      <c r="AF137" s="3">
        <v>0</v>
      </c>
      <c r="AG137" s="3">
        <v>0</v>
      </c>
      <c r="AH137" s="3">
        <v>2608.5569999999998</v>
      </c>
      <c r="AI137" s="3">
        <v>-2608.5569999999998</v>
      </c>
      <c r="AJ137" s="3">
        <v>0</v>
      </c>
      <c r="AK137" s="4">
        <v>0.33619505955239593</v>
      </c>
      <c r="AL137" s="3">
        <v>0</v>
      </c>
      <c r="AM137" s="4">
        <v>0</v>
      </c>
      <c r="AN137" s="10">
        <v>0</v>
      </c>
      <c r="AO137" s="13">
        <f t="shared" si="2"/>
        <v>33.619878594166849</v>
      </c>
    </row>
    <row r="138" spans="1:41" ht="38.25" outlineLevel="3">
      <c r="A138" s="7" t="s">
        <v>257</v>
      </c>
      <c r="B138" s="8" t="s">
        <v>20</v>
      </c>
      <c r="C138" s="8" t="s">
        <v>21</v>
      </c>
      <c r="D138" s="8" t="s">
        <v>150</v>
      </c>
      <c r="E138" s="8" t="s">
        <v>20</v>
      </c>
      <c r="F138" s="8" t="s">
        <v>20</v>
      </c>
      <c r="G138" s="8"/>
      <c r="H138" s="8"/>
      <c r="I138" s="8"/>
      <c r="J138" s="8"/>
      <c r="K138" s="8"/>
      <c r="L138" s="8"/>
      <c r="M138" s="9">
        <v>0</v>
      </c>
      <c r="N138" s="37">
        <f>N139+N140</f>
        <v>42219.8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7">
        <v>0</v>
      </c>
      <c r="Y138" s="37">
        <v>0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f>AE139+AE140</f>
        <v>864.5</v>
      </c>
      <c r="AF138" s="3">
        <v>0</v>
      </c>
      <c r="AG138" s="3">
        <v>0</v>
      </c>
      <c r="AH138" s="3">
        <v>864.54899999999998</v>
      </c>
      <c r="AI138" s="3">
        <v>-864.54899999999998</v>
      </c>
      <c r="AJ138" s="3">
        <v>0</v>
      </c>
      <c r="AK138" s="4">
        <v>2.0477359529604035E-2</v>
      </c>
      <c r="AL138" s="3">
        <v>0</v>
      </c>
      <c r="AM138" s="4">
        <v>0</v>
      </c>
      <c r="AN138" s="10">
        <v>0</v>
      </c>
      <c r="AO138" s="13">
        <f t="shared" si="2"/>
        <v>2.0476174685810919</v>
      </c>
    </row>
    <row r="139" spans="1:41" ht="25.5" outlineLevel="4">
      <c r="A139" s="7" t="s">
        <v>317</v>
      </c>
      <c r="B139" s="8" t="s">
        <v>20</v>
      </c>
      <c r="C139" s="8" t="s">
        <v>21</v>
      </c>
      <c r="D139" s="8" t="s">
        <v>151</v>
      </c>
      <c r="E139" s="8" t="s">
        <v>20</v>
      </c>
      <c r="F139" s="8" t="s">
        <v>20</v>
      </c>
      <c r="G139" s="8"/>
      <c r="H139" s="8"/>
      <c r="I139" s="8"/>
      <c r="J139" s="8"/>
      <c r="K139" s="8"/>
      <c r="L139" s="8"/>
      <c r="M139" s="9">
        <v>0</v>
      </c>
      <c r="N139" s="37">
        <v>11189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864.5</v>
      </c>
      <c r="AF139" s="3">
        <v>0</v>
      </c>
      <c r="AG139" s="3">
        <v>0</v>
      </c>
      <c r="AH139" s="3">
        <v>864.54899999999998</v>
      </c>
      <c r="AI139" s="3">
        <v>-864.54899999999998</v>
      </c>
      <c r="AJ139" s="3">
        <v>0</v>
      </c>
      <c r="AK139" s="4">
        <v>7.7267762981499691E-2</v>
      </c>
      <c r="AL139" s="3">
        <v>0</v>
      </c>
      <c r="AM139" s="4">
        <v>0</v>
      </c>
      <c r="AN139" s="10">
        <v>0</v>
      </c>
      <c r="AO139" s="13">
        <f t="shared" si="2"/>
        <v>7.7263383680400395</v>
      </c>
    </row>
    <row r="140" spans="1:41" ht="18.75" customHeight="1" outlineLevel="4">
      <c r="A140" s="7" t="s">
        <v>318</v>
      </c>
      <c r="B140" s="8" t="s">
        <v>20</v>
      </c>
      <c r="C140" s="8" t="s">
        <v>21</v>
      </c>
      <c r="D140" s="8" t="s">
        <v>152</v>
      </c>
      <c r="E140" s="8" t="s">
        <v>20</v>
      </c>
      <c r="F140" s="8" t="s">
        <v>20</v>
      </c>
      <c r="G140" s="8"/>
      <c r="H140" s="8"/>
      <c r="I140" s="8"/>
      <c r="J140" s="8"/>
      <c r="K140" s="8"/>
      <c r="L140" s="8"/>
      <c r="M140" s="9">
        <v>0</v>
      </c>
      <c r="N140" s="37">
        <v>31030.799999999999</v>
      </c>
      <c r="O140" s="37">
        <v>0</v>
      </c>
      <c r="P140" s="37">
        <v>0</v>
      </c>
      <c r="Q140" s="37">
        <v>0</v>
      </c>
      <c r="R140" s="37">
        <v>0</v>
      </c>
      <c r="S140" s="37">
        <v>0</v>
      </c>
      <c r="T140" s="37">
        <v>0</v>
      </c>
      <c r="U140" s="37">
        <v>0</v>
      </c>
      <c r="V140" s="37">
        <v>0</v>
      </c>
      <c r="W140" s="37">
        <v>0</v>
      </c>
      <c r="X140" s="37">
        <v>0</v>
      </c>
      <c r="Y140" s="37">
        <v>0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4">
        <v>0</v>
      </c>
      <c r="AL140" s="3">
        <v>0</v>
      </c>
      <c r="AM140" s="4">
        <v>0</v>
      </c>
      <c r="AN140" s="10">
        <v>0</v>
      </c>
      <c r="AO140" s="13">
        <f t="shared" si="2"/>
        <v>0</v>
      </c>
    </row>
    <row r="141" spans="1:41" outlineLevel="4">
      <c r="A141" s="7" t="s">
        <v>319</v>
      </c>
      <c r="B141" s="8" t="s">
        <v>20</v>
      </c>
      <c r="C141" s="8" t="s">
        <v>21</v>
      </c>
      <c r="D141" s="8" t="s">
        <v>153</v>
      </c>
      <c r="E141" s="8" t="s">
        <v>20</v>
      </c>
      <c r="F141" s="8" t="s">
        <v>20</v>
      </c>
      <c r="G141" s="8"/>
      <c r="H141" s="8"/>
      <c r="I141" s="8"/>
      <c r="J141" s="8"/>
      <c r="K141" s="8"/>
      <c r="L141" s="8"/>
      <c r="M141" s="9">
        <v>0</v>
      </c>
      <c r="N141" s="37">
        <v>590</v>
      </c>
      <c r="O141" s="37">
        <v>0</v>
      </c>
      <c r="P141" s="37">
        <v>0</v>
      </c>
      <c r="Q141" s="37">
        <v>0</v>
      </c>
      <c r="R141" s="37">
        <v>0</v>
      </c>
      <c r="S141" s="37">
        <v>0</v>
      </c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7">
        <v>0</v>
      </c>
      <c r="Z141" s="37">
        <v>0</v>
      </c>
      <c r="AA141" s="37">
        <v>0</v>
      </c>
      <c r="AB141" s="37">
        <v>0</v>
      </c>
      <c r="AC141" s="37">
        <v>0</v>
      </c>
      <c r="AD141" s="37">
        <v>0</v>
      </c>
      <c r="AE141" s="37">
        <v>106</v>
      </c>
      <c r="AF141" s="3">
        <v>0</v>
      </c>
      <c r="AG141" s="3">
        <v>0</v>
      </c>
      <c r="AH141" s="3">
        <v>106</v>
      </c>
      <c r="AI141" s="3">
        <v>-106</v>
      </c>
      <c r="AJ141" s="3">
        <v>0</v>
      </c>
      <c r="AK141" s="4">
        <v>0.17966101694915254</v>
      </c>
      <c r="AL141" s="3">
        <v>0</v>
      </c>
      <c r="AM141" s="4">
        <v>0</v>
      </c>
      <c r="AN141" s="10">
        <v>0</v>
      </c>
      <c r="AO141" s="13">
        <f t="shared" si="2"/>
        <v>17.966101694915253</v>
      </c>
    </row>
    <row r="142" spans="1:41" ht="30.75" customHeight="1" outlineLevel="4">
      <c r="A142" s="7" t="s">
        <v>320</v>
      </c>
      <c r="B142" s="8" t="s">
        <v>20</v>
      </c>
      <c r="C142" s="8" t="s">
        <v>21</v>
      </c>
      <c r="D142" s="8" t="s">
        <v>154</v>
      </c>
      <c r="E142" s="8" t="s">
        <v>20</v>
      </c>
      <c r="F142" s="8" t="s">
        <v>20</v>
      </c>
      <c r="G142" s="8"/>
      <c r="H142" s="8"/>
      <c r="I142" s="8"/>
      <c r="J142" s="8"/>
      <c r="K142" s="8"/>
      <c r="L142" s="8"/>
      <c r="M142" s="9">
        <v>0</v>
      </c>
      <c r="N142" s="37">
        <v>1633.2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4">
        <v>0</v>
      </c>
      <c r="AL142" s="3">
        <v>0</v>
      </c>
      <c r="AM142" s="4">
        <v>0</v>
      </c>
      <c r="AN142" s="10">
        <v>0</v>
      </c>
      <c r="AO142" s="13">
        <f t="shared" si="2"/>
        <v>0</v>
      </c>
    </row>
    <row r="143" spans="1:41" ht="38.25" outlineLevel="1">
      <c r="A143" s="7" t="s">
        <v>321</v>
      </c>
      <c r="B143" s="8" t="s">
        <v>20</v>
      </c>
      <c r="C143" s="8" t="s">
        <v>21</v>
      </c>
      <c r="D143" s="8" t="s">
        <v>155</v>
      </c>
      <c r="E143" s="8" t="s">
        <v>20</v>
      </c>
      <c r="F143" s="8" t="s">
        <v>20</v>
      </c>
      <c r="G143" s="8"/>
      <c r="H143" s="8"/>
      <c r="I143" s="8"/>
      <c r="J143" s="8"/>
      <c r="K143" s="8"/>
      <c r="L143" s="8"/>
      <c r="M143" s="9">
        <v>0</v>
      </c>
      <c r="N143" s="37">
        <v>30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>
        <v>0</v>
      </c>
      <c r="W143" s="37">
        <v>0</v>
      </c>
      <c r="X143" s="37">
        <v>0</v>
      </c>
      <c r="Y143" s="37">
        <v>0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37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4">
        <v>0</v>
      </c>
      <c r="AL143" s="3">
        <v>0</v>
      </c>
      <c r="AM143" s="4">
        <v>0</v>
      </c>
      <c r="AN143" s="10">
        <v>0</v>
      </c>
      <c r="AO143" s="13">
        <f t="shared" si="2"/>
        <v>0</v>
      </c>
    </row>
    <row r="144" spans="1:41" outlineLevel="3">
      <c r="A144" s="7" t="s">
        <v>241</v>
      </c>
      <c r="B144" s="8" t="s">
        <v>20</v>
      </c>
      <c r="C144" s="8" t="s">
        <v>21</v>
      </c>
      <c r="D144" s="8" t="s">
        <v>156</v>
      </c>
      <c r="E144" s="8" t="s">
        <v>20</v>
      </c>
      <c r="F144" s="8" t="s">
        <v>20</v>
      </c>
      <c r="G144" s="8"/>
      <c r="H144" s="8"/>
      <c r="I144" s="8"/>
      <c r="J144" s="8"/>
      <c r="K144" s="8"/>
      <c r="L144" s="8"/>
      <c r="M144" s="9">
        <v>0</v>
      </c>
      <c r="N144" s="37">
        <v>30</v>
      </c>
      <c r="O144" s="37">
        <v>0</v>
      </c>
      <c r="P144" s="37">
        <v>0</v>
      </c>
      <c r="Q144" s="37">
        <v>0</v>
      </c>
      <c r="R144" s="37">
        <v>0</v>
      </c>
      <c r="S144" s="37">
        <v>0</v>
      </c>
      <c r="T144" s="37">
        <v>0</v>
      </c>
      <c r="U144" s="37">
        <v>0</v>
      </c>
      <c r="V144" s="37">
        <v>0</v>
      </c>
      <c r="W144" s="37">
        <v>0</v>
      </c>
      <c r="X144" s="37">
        <v>0</v>
      </c>
      <c r="Y144" s="37">
        <v>0</v>
      </c>
      <c r="Z144" s="37">
        <v>0</v>
      </c>
      <c r="AA144" s="37">
        <v>0</v>
      </c>
      <c r="AB144" s="37">
        <v>0</v>
      </c>
      <c r="AC144" s="37">
        <v>0</v>
      </c>
      <c r="AD144" s="37">
        <v>0</v>
      </c>
      <c r="AE144" s="37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4">
        <v>0</v>
      </c>
      <c r="AL144" s="3">
        <v>0</v>
      </c>
      <c r="AM144" s="4">
        <v>0</v>
      </c>
      <c r="AN144" s="10">
        <v>0</v>
      </c>
      <c r="AO144" s="13">
        <f t="shared" si="2"/>
        <v>0</v>
      </c>
    </row>
    <row r="145" spans="1:41" outlineLevel="4">
      <c r="A145" s="7" t="s">
        <v>233</v>
      </c>
      <c r="B145" s="8" t="s">
        <v>20</v>
      </c>
      <c r="C145" s="8" t="s">
        <v>21</v>
      </c>
      <c r="D145" s="8" t="s">
        <v>157</v>
      </c>
      <c r="E145" s="8" t="s">
        <v>20</v>
      </c>
      <c r="F145" s="8" t="s">
        <v>20</v>
      </c>
      <c r="G145" s="8"/>
      <c r="H145" s="8"/>
      <c r="I145" s="8"/>
      <c r="J145" s="8"/>
      <c r="K145" s="8"/>
      <c r="L145" s="8"/>
      <c r="M145" s="9">
        <v>0</v>
      </c>
      <c r="N145" s="37">
        <v>30</v>
      </c>
      <c r="O145" s="37">
        <v>0</v>
      </c>
      <c r="P145" s="37">
        <v>0</v>
      </c>
      <c r="Q145" s="37">
        <v>0</v>
      </c>
      <c r="R145" s="37">
        <v>0</v>
      </c>
      <c r="S145" s="37">
        <v>0</v>
      </c>
      <c r="T145" s="37">
        <v>0</v>
      </c>
      <c r="U145" s="37">
        <v>0</v>
      </c>
      <c r="V145" s="37">
        <v>0</v>
      </c>
      <c r="W145" s="37">
        <v>0</v>
      </c>
      <c r="X145" s="37">
        <v>0</v>
      </c>
      <c r="Y145" s="37">
        <v>0</v>
      </c>
      <c r="Z145" s="37">
        <v>0</v>
      </c>
      <c r="AA145" s="37">
        <v>0</v>
      </c>
      <c r="AB145" s="37">
        <v>0</v>
      </c>
      <c r="AC145" s="37">
        <v>0</v>
      </c>
      <c r="AD145" s="37">
        <v>0</v>
      </c>
      <c r="AE145" s="37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4">
        <v>0</v>
      </c>
      <c r="AL145" s="3">
        <v>0</v>
      </c>
      <c r="AM145" s="4">
        <v>0</v>
      </c>
      <c r="AN145" s="10">
        <v>0</v>
      </c>
      <c r="AO145" s="13">
        <f t="shared" si="2"/>
        <v>0</v>
      </c>
    </row>
    <row r="146" spans="1:41" ht="40.5" customHeight="1">
      <c r="A146" s="14" t="s">
        <v>322</v>
      </c>
      <c r="B146" s="15" t="s">
        <v>20</v>
      </c>
      <c r="C146" s="15" t="s">
        <v>21</v>
      </c>
      <c r="D146" s="15" t="s">
        <v>158</v>
      </c>
      <c r="E146" s="15" t="s">
        <v>20</v>
      </c>
      <c r="F146" s="15" t="s">
        <v>20</v>
      </c>
      <c r="G146" s="15"/>
      <c r="H146" s="15"/>
      <c r="I146" s="15"/>
      <c r="J146" s="15"/>
      <c r="K146" s="15"/>
      <c r="L146" s="15"/>
      <c r="M146" s="16">
        <v>0</v>
      </c>
      <c r="N146" s="36">
        <f>N147+N151+N159</f>
        <v>19033</v>
      </c>
      <c r="O146" s="36">
        <v>0</v>
      </c>
      <c r="P146" s="36">
        <v>0</v>
      </c>
      <c r="Q146" s="36">
        <v>0</v>
      </c>
      <c r="R146" s="36">
        <v>0</v>
      </c>
      <c r="S146" s="36">
        <v>0</v>
      </c>
      <c r="T146" s="36">
        <v>0</v>
      </c>
      <c r="U146" s="36">
        <v>0</v>
      </c>
      <c r="V146" s="36">
        <v>0</v>
      </c>
      <c r="W146" s="36">
        <v>0</v>
      </c>
      <c r="X146" s="36">
        <v>0</v>
      </c>
      <c r="Y146" s="36">
        <v>0</v>
      </c>
      <c r="Z146" s="36">
        <v>0</v>
      </c>
      <c r="AA146" s="36">
        <v>0</v>
      </c>
      <c r="AB146" s="36">
        <v>0</v>
      </c>
      <c r="AC146" s="36">
        <v>0</v>
      </c>
      <c r="AD146" s="36">
        <v>0</v>
      </c>
      <c r="AE146" s="36">
        <f>AE147+AE151+AE159</f>
        <v>2230.1</v>
      </c>
      <c r="AF146" s="17">
        <v>0</v>
      </c>
      <c r="AG146" s="17">
        <v>0</v>
      </c>
      <c r="AH146" s="17">
        <v>2230.0462000000002</v>
      </c>
      <c r="AI146" s="17">
        <v>-2230.0462000000002</v>
      </c>
      <c r="AJ146" s="17">
        <v>0</v>
      </c>
      <c r="AK146" s="18">
        <v>0.11716710520232186</v>
      </c>
      <c r="AL146" s="17">
        <v>0</v>
      </c>
      <c r="AM146" s="18">
        <v>0</v>
      </c>
      <c r="AN146" s="19">
        <v>0</v>
      </c>
      <c r="AO146" s="20">
        <f t="shared" si="2"/>
        <v>11.717017811170074</v>
      </c>
    </row>
    <row r="147" spans="1:41" ht="25.5" outlineLevel="1">
      <c r="A147" s="7" t="s">
        <v>323</v>
      </c>
      <c r="B147" s="8" t="s">
        <v>20</v>
      </c>
      <c r="C147" s="8" t="s">
        <v>21</v>
      </c>
      <c r="D147" s="8" t="s">
        <v>159</v>
      </c>
      <c r="E147" s="8" t="s">
        <v>20</v>
      </c>
      <c r="F147" s="8" t="s">
        <v>20</v>
      </c>
      <c r="G147" s="8"/>
      <c r="H147" s="8"/>
      <c r="I147" s="8"/>
      <c r="J147" s="8"/>
      <c r="K147" s="8"/>
      <c r="L147" s="8"/>
      <c r="M147" s="9">
        <v>0</v>
      </c>
      <c r="N147" s="37">
        <v>1011.5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>
        <v>0</v>
      </c>
      <c r="W147" s="37">
        <v>0</v>
      </c>
      <c r="X147" s="37">
        <v>0</v>
      </c>
      <c r="Y147" s="37">
        <v>0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4">
        <v>0</v>
      </c>
      <c r="AL147" s="3">
        <v>0</v>
      </c>
      <c r="AM147" s="4">
        <v>0</v>
      </c>
      <c r="AN147" s="10">
        <v>0</v>
      </c>
      <c r="AO147" s="13">
        <f t="shared" si="2"/>
        <v>0</v>
      </c>
    </row>
    <row r="148" spans="1:41" outlineLevel="3">
      <c r="A148" s="7" t="s">
        <v>309</v>
      </c>
      <c r="B148" s="8" t="s">
        <v>20</v>
      </c>
      <c r="C148" s="8" t="s">
        <v>21</v>
      </c>
      <c r="D148" s="8" t="s">
        <v>160</v>
      </c>
      <c r="E148" s="8" t="s">
        <v>20</v>
      </c>
      <c r="F148" s="8" t="s">
        <v>20</v>
      </c>
      <c r="G148" s="8"/>
      <c r="H148" s="8"/>
      <c r="I148" s="8"/>
      <c r="J148" s="8"/>
      <c r="K148" s="8"/>
      <c r="L148" s="8"/>
      <c r="M148" s="9">
        <v>0</v>
      </c>
      <c r="N148" s="37">
        <v>1011.5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>
        <v>0</v>
      </c>
      <c r="W148" s="37">
        <v>0</v>
      </c>
      <c r="X148" s="37">
        <v>0</v>
      </c>
      <c r="Y148" s="37">
        <v>0</v>
      </c>
      <c r="Z148" s="37">
        <v>0</v>
      </c>
      <c r="AA148" s="37">
        <v>0</v>
      </c>
      <c r="AB148" s="37">
        <v>0</v>
      </c>
      <c r="AC148" s="37">
        <v>0</v>
      </c>
      <c r="AD148" s="37">
        <v>0</v>
      </c>
      <c r="AE148" s="37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4">
        <v>0</v>
      </c>
      <c r="AL148" s="3">
        <v>0</v>
      </c>
      <c r="AM148" s="4">
        <v>0</v>
      </c>
      <c r="AN148" s="10">
        <v>0</v>
      </c>
      <c r="AO148" s="13">
        <f t="shared" si="2"/>
        <v>0</v>
      </c>
    </row>
    <row r="149" spans="1:41" ht="25.5" outlineLevel="4">
      <c r="A149" s="7" t="s">
        <v>325</v>
      </c>
      <c r="B149" s="8" t="s">
        <v>20</v>
      </c>
      <c r="C149" s="8" t="s">
        <v>21</v>
      </c>
      <c r="D149" s="8" t="s">
        <v>161</v>
      </c>
      <c r="E149" s="8" t="s">
        <v>20</v>
      </c>
      <c r="F149" s="8" t="s">
        <v>20</v>
      </c>
      <c r="G149" s="8"/>
      <c r="H149" s="8"/>
      <c r="I149" s="8"/>
      <c r="J149" s="8"/>
      <c r="K149" s="8"/>
      <c r="L149" s="8"/>
      <c r="M149" s="9">
        <v>0</v>
      </c>
      <c r="N149" s="37">
        <v>1011.5</v>
      </c>
      <c r="O149" s="37">
        <v>0</v>
      </c>
      <c r="P149" s="37">
        <v>0</v>
      </c>
      <c r="Q149" s="37">
        <v>0</v>
      </c>
      <c r="R149" s="37">
        <v>0</v>
      </c>
      <c r="S149" s="37">
        <v>0</v>
      </c>
      <c r="T149" s="37">
        <v>0</v>
      </c>
      <c r="U149" s="37">
        <v>0</v>
      </c>
      <c r="V149" s="37">
        <v>0</v>
      </c>
      <c r="W149" s="37">
        <v>0</v>
      </c>
      <c r="X149" s="37">
        <v>0</v>
      </c>
      <c r="Y149" s="37">
        <v>0</v>
      </c>
      <c r="Z149" s="37">
        <v>0</v>
      </c>
      <c r="AA149" s="37">
        <v>0</v>
      </c>
      <c r="AB149" s="37">
        <v>0</v>
      </c>
      <c r="AC149" s="37">
        <v>0</v>
      </c>
      <c r="AD149" s="37">
        <v>0</v>
      </c>
      <c r="AE149" s="37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4">
        <v>0</v>
      </c>
      <c r="AL149" s="3">
        <v>0</v>
      </c>
      <c r="AM149" s="4">
        <v>0</v>
      </c>
      <c r="AN149" s="10">
        <v>0</v>
      </c>
      <c r="AO149" s="13">
        <f t="shared" si="2"/>
        <v>0</v>
      </c>
    </row>
    <row r="150" spans="1:41" ht="25.5" outlineLevel="5">
      <c r="A150" s="7" t="s">
        <v>311</v>
      </c>
      <c r="B150" s="8" t="s">
        <v>20</v>
      </c>
      <c r="C150" s="8" t="s">
        <v>21</v>
      </c>
      <c r="D150" s="8" t="s">
        <v>162</v>
      </c>
      <c r="E150" s="8" t="s">
        <v>20</v>
      </c>
      <c r="F150" s="8" t="s">
        <v>20</v>
      </c>
      <c r="G150" s="8"/>
      <c r="H150" s="8"/>
      <c r="I150" s="8"/>
      <c r="J150" s="8"/>
      <c r="K150" s="8"/>
      <c r="L150" s="8"/>
      <c r="M150" s="9">
        <v>0</v>
      </c>
      <c r="N150" s="37">
        <v>1011.5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37">
        <v>0</v>
      </c>
      <c r="U150" s="37">
        <v>0</v>
      </c>
      <c r="V150" s="37">
        <v>0</v>
      </c>
      <c r="W150" s="37">
        <v>0</v>
      </c>
      <c r="X150" s="37">
        <v>0</v>
      </c>
      <c r="Y150" s="37">
        <v>0</v>
      </c>
      <c r="Z150" s="37">
        <v>0</v>
      </c>
      <c r="AA150" s="37">
        <v>0</v>
      </c>
      <c r="AB150" s="37">
        <v>0</v>
      </c>
      <c r="AC150" s="37">
        <v>0</v>
      </c>
      <c r="AD150" s="37">
        <v>0</v>
      </c>
      <c r="AE150" s="37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4">
        <v>0</v>
      </c>
      <c r="AL150" s="3">
        <v>0</v>
      </c>
      <c r="AM150" s="4">
        <v>0</v>
      </c>
      <c r="AN150" s="10">
        <v>0</v>
      </c>
      <c r="AO150" s="13">
        <f t="shared" si="2"/>
        <v>0</v>
      </c>
    </row>
    <row r="151" spans="1:41" ht="18" customHeight="1" outlineLevel="1">
      <c r="A151" s="7" t="s">
        <v>326</v>
      </c>
      <c r="B151" s="8" t="s">
        <v>20</v>
      </c>
      <c r="C151" s="8" t="s">
        <v>21</v>
      </c>
      <c r="D151" s="8" t="s">
        <v>163</v>
      </c>
      <c r="E151" s="8" t="s">
        <v>20</v>
      </c>
      <c r="F151" s="8" t="s">
        <v>20</v>
      </c>
      <c r="G151" s="8"/>
      <c r="H151" s="8"/>
      <c r="I151" s="8"/>
      <c r="J151" s="8"/>
      <c r="K151" s="8"/>
      <c r="L151" s="8"/>
      <c r="M151" s="9">
        <v>0</v>
      </c>
      <c r="N151" s="37">
        <f>N152+N157</f>
        <v>18016.5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>
        <v>0</v>
      </c>
      <c r="W151" s="37">
        <v>0</v>
      </c>
      <c r="X151" s="37">
        <v>0</v>
      </c>
      <c r="Y151" s="37">
        <v>0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37">
        <f>AE152+AE157</f>
        <v>2230.1</v>
      </c>
      <c r="AF151" s="3">
        <v>0</v>
      </c>
      <c r="AG151" s="3">
        <v>0</v>
      </c>
      <c r="AH151" s="3">
        <v>2230.0462000000002</v>
      </c>
      <c r="AI151" s="3">
        <v>-2230.0462000000002</v>
      </c>
      <c r="AJ151" s="3">
        <v>0</v>
      </c>
      <c r="AK151" s="4">
        <v>0.12377771758617359</v>
      </c>
      <c r="AL151" s="3">
        <v>0</v>
      </c>
      <c r="AM151" s="4">
        <v>0</v>
      </c>
      <c r="AN151" s="10">
        <v>0</v>
      </c>
      <c r="AO151" s="13">
        <f t="shared" si="2"/>
        <v>12.378097854744261</v>
      </c>
    </row>
    <row r="152" spans="1:41" outlineLevel="3">
      <c r="A152" s="7" t="s">
        <v>327</v>
      </c>
      <c r="B152" s="8" t="s">
        <v>20</v>
      </c>
      <c r="C152" s="8" t="s">
        <v>21</v>
      </c>
      <c r="D152" s="8" t="s">
        <v>164</v>
      </c>
      <c r="E152" s="8" t="s">
        <v>20</v>
      </c>
      <c r="F152" s="8" t="s">
        <v>20</v>
      </c>
      <c r="G152" s="8"/>
      <c r="H152" s="8"/>
      <c r="I152" s="8"/>
      <c r="J152" s="8"/>
      <c r="K152" s="8"/>
      <c r="L152" s="8"/>
      <c r="M152" s="9">
        <v>0</v>
      </c>
      <c r="N152" s="37">
        <f>N153+N154+N155+N156</f>
        <v>17802.5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>
        <v>0</v>
      </c>
      <c r="W152" s="37">
        <v>0</v>
      </c>
      <c r="X152" s="37">
        <v>0</v>
      </c>
      <c r="Y152" s="37">
        <v>0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37">
        <f>AE153+AE154+AE155+AE156</f>
        <v>2230.1</v>
      </c>
      <c r="AF152" s="3">
        <v>0</v>
      </c>
      <c r="AG152" s="3">
        <v>0</v>
      </c>
      <c r="AH152" s="3">
        <v>2230.0462000000002</v>
      </c>
      <c r="AI152" s="3">
        <v>-2230.0462000000002</v>
      </c>
      <c r="AJ152" s="3">
        <v>0</v>
      </c>
      <c r="AK152" s="4">
        <v>0.1252656194003777</v>
      </c>
      <c r="AL152" s="3">
        <v>0</v>
      </c>
      <c r="AM152" s="4">
        <v>0</v>
      </c>
      <c r="AN152" s="10">
        <v>0</v>
      </c>
      <c r="AO152" s="13">
        <f t="shared" si="2"/>
        <v>12.52689229040865</v>
      </c>
    </row>
    <row r="153" spans="1:41" outlineLevel="4">
      <c r="A153" s="7" t="s">
        <v>328</v>
      </c>
      <c r="B153" s="8" t="s">
        <v>20</v>
      </c>
      <c r="C153" s="8" t="s">
        <v>21</v>
      </c>
      <c r="D153" s="8" t="s">
        <v>165</v>
      </c>
      <c r="E153" s="8" t="s">
        <v>20</v>
      </c>
      <c r="F153" s="8" t="s">
        <v>20</v>
      </c>
      <c r="G153" s="8"/>
      <c r="H153" s="8"/>
      <c r="I153" s="8"/>
      <c r="J153" s="8"/>
      <c r="K153" s="8"/>
      <c r="L153" s="8"/>
      <c r="M153" s="9">
        <v>0</v>
      </c>
      <c r="N153" s="37">
        <v>15346.4</v>
      </c>
      <c r="O153" s="37">
        <v>0</v>
      </c>
      <c r="P153" s="37">
        <v>0</v>
      </c>
      <c r="Q153" s="37">
        <v>0</v>
      </c>
      <c r="R153" s="37">
        <v>0</v>
      </c>
      <c r="S153" s="37">
        <v>0</v>
      </c>
      <c r="T153" s="37">
        <v>0</v>
      </c>
      <c r="U153" s="37">
        <v>0</v>
      </c>
      <c r="V153" s="37">
        <v>0</v>
      </c>
      <c r="W153" s="37">
        <v>0</v>
      </c>
      <c r="X153" s="37">
        <v>0</v>
      </c>
      <c r="Y153" s="37">
        <v>0</v>
      </c>
      <c r="Z153" s="37">
        <v>0</v>
      </c>
      <c r="AA153" s="37">
        <v>0</v>
      </c>
      <c r="AB153" s="37">
        <v>0</v>
      </c>
      <c r="AC153" s="37">
        <v>0</v>
      </c>
      <c r="AD153" s="37">
        <v>0</v>
      </c>
      <c r="AE153" s="37">
        <v>1888.7</v>
      </c>
      <c r="AF153" s="3">
        <v>0</v>
      </c>
      <c r="AG153" s="3">
        <v>0</v>
      </c>
      <c r="AH153" s="3">
        <v>1888.6592000000001</v>
      </c>
      <c r="AI153" s="3">
        <v>-1888.6592000000001</v>
      </c>
      <c r="AJ153" s="3">
        <v>0</v>
      </c>
      <c r="AK153" s="4">
        <v>0.12306855027889277</v>
      </c>
      <c r="AL153" s="3">
        <v>0</v>
      </c>
      <c r="AM153" s="4">
        <v>0</v>
      </c>
      <c r="AN153" s="10">
        <v>0</v>
      </c>
      <c r="AO153" s="13">
        <f t="shared" si="2"/>
        <v>12.307120888286505</v>
      </c>
    </row>
    <row r="154" spans="1:41" outlineLevel="4">
      <c r="A154" s="7" t="s">
        <v>329</v>
      </c>
      <c r="B154" s="8" t="s">
        <v>20</v>
      </c>
      <c r="C154" s="8" t="s">
        <v>21</v>
      </c>
      <c r="D154" s="8" t="s">
        <v>166</v>
      </c>
      <c r="E154" s="8" t="s">
        <v>20</v>
      </c>
      <c r="F154" s="8" t="s">
        <v>20</v>
      </c>
      <c r="G154" s="8"/>
      <c r="H154" s="8"/>
      <c r="I154" s="8"/>
      <c r="J154" s="8"/>
      <c r="K154" s="8"/>
      <c r="L154" s="8"/>
      <c r="M154" s="9">
        <v>0</v>
      </c>
      <c r="N154" s="37">
        <v>842.1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>
        <v>0</v>
      </c>
      <c r="W154" s="37">
        <v>0</v>
      </c>
      <c r="X154" s="37">
        <v>0</v>
      </c>
      <c r="Y154" s="37">
        <v>0</v>
      </c>
      <c r="Z154" s="37">
        <v>0</v>
      </c>
      <c r="AA154" s="37">
        <v>0</v>
      </c>
      <c r="AB154" s="37">
        <v>0</v>
      </c>
      <c r="AC154" s="37">
        <v>0</v>
      </c>
      <c r="AD154" s="37">
        <v>0</v>
      </c>
      <c r="AE154" s="37">
        <v>140</v>
      </c>
      <c r="AF154" s="3">
        <v>0</v>
      </c>
      <c r="AG154" s="3">
        <v>0</v>
      </c>
      <c r="AH154" s="3">
        <v>140</v>
      </c>
      <c r="AI154" s="3">
        <v>-140</v>
      </c>
      <c r="AJ154" s="3">
        <v>0</v>
      </c>
      <c r="AK154" s="4">
        <v>0.16624314247037308</v>
      </c>
      <c r="AL154" s="3">
        <v>0</v>
      </c>
      <c r="AM154" s="4">
        <v>0</v>
      </c>
      <c r="AN154" s="10">
        <v>0</v>
      </c>
      <c r="AO154" s="13">
        <f t="shared" si="2"/>
        <v>16.625103906899419</v>
      </c>
    </row>
    <row r="155" spans="1:41" outlineLevel="4">
      <c r="A155" s="7" t="s">
        <v>330</v>
      </c>
      <c r="B155" s="8" t="s">
        <v>20</v>
      </c>
      <c r="C155" s="8" t="s">
        <v>21</v>
      </c>
      <c r="D155" s="8" t="s">
        <v>167</v>
      </c>
      <c r="E155" s="8" t="s">
        <v>20</v>
      </c>
      <c r="F155" s="8" t="s">
        <v>20</v>
      </c>
      <c r="G155" s="8"/>
      <c r="H155" s="8"/>
      <c r="I155" s="8"/>
      <c r="J155" s="8"/>
      <c r="K155" s="8"/>
      <c r="L155" s="8"/>
      <c r="M155" s="9">
        <v>0</v>
      </c>
      <c r="N155" s="37">
        <v>200</v>
      </c>
      <c r="O155" s="37">
        <v>0</v>
      </c>
      <c r="P155" s="37">
        <v>0</v>
      </c>
      <c r="Q155" s="37">
        <v>0</v>
      </c>
      <c r="R155" s="37">
        <v>0</v>
      </c>
      <c r="S155" s="37">
        <v>0</v>
      </c>
      <c r="T155" s="37">
        <v>0</v>
      </c>
      <c r="U155" s="37">
        <v>0</v>
      </c>
      <c r="V155" s="37">
        <v>0</v>
      </c>
      <c r="W155" s="37">
        <v>0</v>
      </c>
      <c r="X155" s="37">
        <v>0</v>
      </c>
      <c r="Y155" s="37">
        <v>0</v>
      </c>
      <c r="Z155" s="37">
        <v>0</v>
      </c>
      <c r="AA155" s="37">
        <v>0</v>
      </c>
      <c r="AB155" s="37">
        <v>0</v>
      </c>
      <c r="AC155" s="37">
        <v>0</v>
      </c>
      <c r="AD155" s="37">
        <v>0</v>
      </c>
      <c r="AE155" s="37">
        <v>34</v>
      </c>
      <c r="AF155" s="3">
        <v>0</v>
      </c>
      <c r="AG155" s="3">
        <v>0</v>
      </c>
      <c r="AH155" s="3">
        <v>33.985999999999997</v>
      </c>
      <c r="AI155" s="3">
        <v>-33.985999999999997</v>
      </c>
      <c r="AJ155" s="3">
        <v>0</v>
      </c>
      <c r="AK155" s="4">
        <v>0.16993</v>
      </c>
      <c r="AL155" s="3">
        <v>0</v>
      </c>
      <c r="AM155" s="4">
        <v>0</v>
      </c>
      <c r="AN155" s="10">
        <v>0</v>
      </c>
      <c r="AO155" s="13">
        <f t="shared" si="2"/>
        <v>17</v>
      </c>
    </row>
    <row r="156" spans="1:41" outlineLevel="4">
      <c r="A156" s="7" t="s">
        <v>331</v>
      </c>
      <c r="B156" s="8" t="s">
        <v>20</v>
      </c>
      <c r="C156" s="8" t="s">
        <v>21</v>
      </c>
      <c r="D156" s="8" t="s">
        <v>168</v>
      </c>
      <c r="E156" s="8" t="s">
        <v>20</v>
      </c>
      <c r="F156" s="8" t="s">
        <v>20</v>
      </c>
      <c r="G156" s="8"/>
      <c r="H156" s="8"/>
      <c r="I156" s="8"/>
      <c r="J156" s="8"/>
      <c r="K156" s="8"/>
      <c r="L156" s="8"/>
      <c r="M156" s="9">
        <v>0</v>
      </c>
      <c r="N156" s="37">
        <v>1414</v>
      </c>
      <c r="O156" s="37">
        <v>0</v>
      </c>
      <c r="P156" s="37">
        <v>0</v>
      </c>
      <c r="Q156" s="37">
        <v>0</v>
      </c>
      <c r="R156" s="37">
        <v>0</v>
      </c>
      <c r="S156" s="37">
        <v>0</v>
      </c>
      <c r="T156" s="37">
        <v>0</v>
      </c>
      <c r="U156" s="37">
        <v>0</v>
      </c>
      <c r="V156" s="37">
        <v>0</v>
      </c>
      <c r="W156" s="37">
        <v>0</v>
      </c>
      <c r="X156" s="37">
        <v>0</v>
      </c>
      <c r="Y156" s="37">
        <v>0</v>
      </c>
      <c r="Z156" s="37">
        <v>0</v>
      </c>
      <c r="AA156" s="37">
        <v>0</v>
      </c>
      <c r="AB156" s="37">
        <v>0</v>
      </c>
      <c r="AC156" s="37">
        <v>0</v>
      </c>
      <c r="AD156" s="37">
        <v>0</v>
      </c>
      <c r="AE156" s="37">
        <v>167.4</v>
      </c>
      <c r="AF156" s="3">
        <v>0</v>
      </c>
      <c r="AG156" s="3">
        <v>0</v>
      </c>
      <c r="AH156" s="3">
        <v>167.40100000000001</v>
      </c>
      <c r="AI156" s="3">
        <v>-167.40100000000001</v>
      </c>
      <c r="AJ156" s="3">
        <v>0</v>
      </c>
      <c r="AK156" s="4">
        <v>0.11838826025459689</v>
      </c>
      <c r="AL156" s="3">
        <v>0</v>
      </c>
      <c r="AM156" s="4">
        <v>0</v>
      </c>
      <c r="AN156" s="10">
        <v>0</v>
      </c>
      <c r="AO156" s="13">
        <f t="shared" si="2"/>
        <v>11.83875530410184</v>
      </c>
    </row>
    <row r="157" spans="1:41" ht="38.25" outlineLevel="3">
      <c r="A157" s="7" t="s">
        <v>235</v>
      </c>
      <c r="B157" s="8" t="s">
        <v>20</v>
      </c>
      <c r="C157" s="8" t="s">
        <v>21</v>
      </c>
      <c r="D157" s="8" t="s">
        <v>169</v>
      </c>
      <c r="E157" s="8" t="s">
        <v>20</v>
      </c>
      <c r="F157" s="8" t="s">
        <v>20</v>
      </c>
      <c r="G157" s="8"/>
      <c r="H157" s="8"/>
      <c r="I157" s="8"/>
      <c r="J157" s="8"/>
      <c r="K157" s="8"/>
      <c r="L157" s="8"/>
      <c r="M157" s="9">
        <v>0</v>
      </c>
      <c r="N157" s="37">
        <v>214</v>
      </c>
      <c r="O157" s="37">
        <v>0</v>
      </c>
      <c r="P157" s="37">
        <v>0</v>
      </c>
      <c r="Q157" s="37">
        <v>0</v>
      </c>
      <c r="R157" s="37">
        <v>0</v>
      </c>
      <c r="S157" s="37">
        <v>0</v>
      </c>
      <c r="T157" s="37">
        <v>0</v>
      </c>
      <c r="U157" s="37">
        <v>0</v>
      </c>
      <c r="V157" s="37">
        <v>0</v>
      </c>
      <c r="W157" s="37">
        <v>0</v>
      </c>
      <c r="X157" s="37">
        <v>0</v>
      </c>
      <c r="Y157" s="37">
        <v>0</v>
      </c>
      <c r="Z157" s="37">
        <v>0</v>
      </c>
      <c r="AA157" s="37">
        <v>0</v>
      </c>
      <c r="AB157" s="37">
        <v>0</v>
      </c>
      <c r="AC157" s="37">
        <v>0</v>
      </c>
      <c r="AD157" s="37">
        <v>0</v>
      </c>
      <c r="AE157" s="37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4">
        <v>0</v>
      </c>
      <c r="AL157" s="3">
        <v>0</v>
      </c>
      <c r="AM157" s="4">
        <v>0</v>
      </c>
      <c r="AN157" s="10">
        <v>0</v>
      </c>
      <c r="AO157" s="13">
        <f t="shared" si="2"/>
        <v>0</v>
      </c>
    </row>
    <row r="158" spans="1:41" ht="54.75" customHeight="1" outlineLevel="4">
      <c r="A158" s="7" t="s">
        <v>332</v>
      </c>
      <c r="B158" s="8" t="s">
        <v>20</v>
      </c>
      <c r="C158" s="8" t="s">
        <v>21</v>
      </c>
      <c r="D158" s="8" t="s">
        <v>170</v>
      </c>
      <c r="E158" s="8" t="s">
        <v>20</v>
      </c>
      <c r="F158" s="8" t="s">
        <v>20</v>
      </c>
      <c r="G158" s="8"/>
      <c r="H158" s="8"/>
      <c r="I158" s="8"/>
      <c r="J158" s="8"/>
      <c r="K158" s="8"/>
      <c r="L158" s="8"/>
      <c r="M158" s="9">
        <v>0</v>
      </c>
      <c r="N158" s="37">
        <v>214</v>
      </c>
      <c r="O158" s="37">
        <v>0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>
        <v>0</v>
      </c>
      <c r="W158" s="37">
        <v>0</v>
      </c>
      <c r="X158" s="37">
        <v>0</v>
      </c>
      <c r="Y158" s="37">
        <v>0</v>
      </c>
      <c r="Z158" s="37">
        <v>0</v>
      </c>
      <c r="AA158" s="37">
        <v>0</v>
      </c>
      <c r="AB158" s="37">
        <v>0</v>
      </c>
      <c r="AC158" s="37">
        <v>0</v>
      </c>
      <c r="AD158" s="37">
        <v>0</v>
      </c>
      <c r="AE158" s="37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4">
        <v>0</v>
      </c>
      <c r="AL158" s="3">
        <v>0</v>
      </c>
      <c r="AM158" s="4">
        <v>0</v>
      </c>
      <c r="AN158" s="10">
        <v>0</v>
      </c>
      <c r="AO158" s="13">
        <f t="shared" si="2"/>
        <v>0</v>
      </c>
    </row>
    <row r="159" spans="1:41" ht="25.5" outlineLevel="1">
      <c r="A159" s="7" t="s">
        <v>333</v>
      </c>
      <c r="B159" s="8" t="s">
        <v>20</v>
      </c>
      <c r="C159" s="8" t="s">
        <v>21</v>
      </c>
      <c r="D159" s="8" t="s">
        <v>171</v>
      </c>
      <c r="E159" s="8" t="s">
        <v>20</v>
      </c>
      <c r="F159" s="8" t="s">
        <v>20</v>
      </c>
      <c r="G159" s="8"/>
      <c r="H159" s="8"/>
      <c r="I159" s="8"/>
      <c r="J159" s="8"/>
      <c r="K159" s="8"/>
      <c r="L159" s="8"/>
      <c r="M159" s="9">
        <v>0</v>
      </c>
      <c r="N159" s="37">
        <v>5</v>
      </c>
      <c r="O159" s="37">
        <v>0</v>
      </c>
      <c r="P159" s="37">
        <v>0</v>
      </c>
      <c r="Q159" s="37">
        <v>0</v>
      </c>
      <c r="R159" s="37">
        <v>0</v>
      </c>
      <c r="S159" s="37">
        <v>0</v>
      </c>
      <c r="T159" s="37">
        <v>0</v>
      </c>
      <c r="U159" s="37">
        <v>0</v>
      </c>
      <c r="V159" s="37">
        <v>0</v>
      </c>
      <c r="W159" s="37">
        <v>0</v>
      </c>
      <c r="X159" s="37">
        <v>0</v>
      </c>
      <c r="Y159" s="37">
        <v>0</v>
      </c>
      <c r="Z159" s="37">
        <v>0</v>
      </c>
      <c r="AA159" s="37">
        <v>0</v>
      </c>
      <c r="AB159" s="37">
        <v>0</v>
      </c>
      <c r="AC159" s="37">
        <v>0</v>
      </c>
      <c r="AD159" s="37">
        <v>0</v>
      </c>
      <c r="AE159" s="37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4">
        <v>0</v>
      </c>
      <c r="AL159" s="3">
        <v>0</v>
      </c>
      <c r="AM159" s="4">
        <v>0</v>
      </c>
      <c r="AN159" s="10">
        <v>0</v>
      </c>
      <c r="AO159" s="13">
        <f t="shared" si="2"/>
        <v>0</v>
      </c>
    </row>
    <row r="160" spans="1:41" outlineLevel="3">
      <c r="A160" s="7" t="s">
        <v>241</v>
      </c>
      <c r="B160" s="8" t="s">
        <v>20</v>
      </c>
      <c r="C160" s="8" t="s">
        <v>21</v>
      </c>
      <c r="D160" s="8" t="s">
        <v>172</v>
      </c>
      <c r="E160" s="8" t="s">
        <v>20</v>
      </c>
      <c r="F160" s="8" t="s">
        <v>20</v>
      </c>
      <c r="G160" s="8"/>
      <c r="H160" s="8"/>
      <c r="I160" s="8"/>
      <c r="J160" s="8"/>
      <c r="K160" s="8"/>
      <c r="L160" s="8"/>
      <c r="M160" s="9">
        <v>0</v>
      </c>
      <c r="N160" s="37">
        <v>5</v>
      </c>
      <c r="O160" s="37">
        <v>0</v>
      </c>
      <c r="P160" s="37">
        <v>0</v>
      </c>
      <c r="Q160" s="37">
        <v>0</v>
      </c>
      <c r="R160" s="37">
        <v>0</v>
      </c>
      <c r="S160" s="37">
        <v>0</v>
      </c>
      <c r="T160" s="37">
        <v>0</v>
      </c>
      <c r="U160" s="37">
        <v>0</v>
      </c>
      <c r="V160" s="37">
        <v>0</v>
      </c>
      <c r="W160" s="37">
        <v>0</v>
      </c>
      <c r="X160" s="37">
        <v>0</v>
      </c>
      <c r="Y160" s="37">
        <v>0</v>
      </c>
      <c r="Z160" s="37">
        <v>0</v>
      </c>
      <c r="AA160" s="37">
        <v>0</v>
      </c>
      <c r="AB160" s="37">
        <v>0</v>
      </c>
      <c r="AC160" s="37">
        <v>0</v>
      </c>
      <c r="AD160" s="37">
        <v>0</v>
      </c>
      <c r="AE160" s="37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4">
        <v>0</v>
      </c>
      <c r="AL160" s="3">
        <v>0</v>
      </c>
      <c r="AM160" s="4">
        <v>0</v>
      </c>
      <c r="AN160" s="10">
        <v>0</v>
      </c>
      <c r="AO160" s="13">
        <f t="shared" si="2"/>
        <v>0</v>
      </c>
    </row>
    <row r="161" spans="1:41" outlineLevel="4">
      <c r="A161" s="7" t="s">
        <v>334</v>
      </c>
      <c r="B161" s="8" t="s">
        <v>20</v>
      </c>
      <c r="C161" s="8" t="s">
        <v>21</v>
      </c>
      <c r="D161" s="8" t="s">
        <v>173</v>
      </c>
      <c r="E161" s="8" t="s">
        <v>20</v>
      </c>
      <c r="F161" s="8" t="s">
        <v>20</v>
      </c>
      <c r="G161" s="8"/>
      <c r="H161" s="8"/>
      <c r="I161" s="8"/>
      <c r="J161" s="8"/>
      <c r="K161" s="8"/>
      <c r="L161" s="8"/>
      <c r="M161" s="9">
        <v>0</v>
      </c>
      <c r="N161" s="37">
        <v>5</v>
      </c>
      <c r="O161" s="37">
        <v>0</v>
      </c>
      <c r="P161" s="37">
        <v>0</v>
      </c>
      <c r="Q161" s="37">
        <v>0</v>
      </c>
      <c r="R161" s="37">
        <v>0</v>
      </c>
      <c r="S161" s="37">
        <v>0</v>
      </c>
      <c r="T161" s="37">
        <v>0</v>
      </c>
      <c r="U161" s="37">
        <v>0</v>
      </c>
      <c r="V161" s="37">
        <v>0</v>
      </c>
      <c r="W161" s="37">
        <v>0</v>
      </c>
      <c r="X161" s="37">
        <v>0</v>
      </c>
      <c r="Y161" s="37">
        <v>0</v>
      </c>
      <c r="Z161" s="37">
        <v>0</v>
      </c>
      <c r="AA161" s="37">
        <v>0</v>
      </c>
      <c r="AB161" s="37">
        <v>0</v>
      </c>
      <c r="AC161" s="37">
        <v>0</v>
      </c>
      <c r="AD161" s="37">
        <v>0</v>
      </c>
      <c r="AE161" s="37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4">
        <v>0</v>
      </c>
      <c r="AL161" s="3">
        <v>0</v>
      </c>
      <c r="AM161" s="4">
        <v>0</v>
      </c>
      <c r="AN161" s="10">
        <v>0</v>
      </c>
      <c r="AO161" s="13">
        <f t="shared" si="2"/>
        <v>0</v>
      </c>
    </row>
    <row r="162" spans="1:41" ht="51">
      <c r="A162" s="14" t="s">
        <v>335</v>
      </c>
      <c r="B162" s="15" t="s">
        <v>20</v>
      </c>
      <c r="C162" s="15" t="s">
        <v>21</v>
      </c>
      <c r="D162" s="15" t="s">
        <v>174</v>
      </c>
      <c r="E162" s="15" t="s">
        <v>20</v>
      </c>
      <c r="F162" s="15" t="s">
        <v>20</v>
      </c>
      <c r="G162" s="15"/>
      <c r="H162" s="15"/>
      <c r="I162" s="15"/>
      <c r="J162" s="15"/>
      <c r="K162" s="15"/>
      <c r="L162" s="15"/>
      <c r="M162" s="16">
        <v>0</v>
      </c>
      <c r="N162" s="36">
        <v>27714.5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0</v>
      </c>
      <c r="W162" s="36">
        <v>0</v>
      </c>
      <c r="X162" s="36">
        <v>0</v>
      </c>
      <c r="Y162" s="36">
        <v>0</v>
      </c>
      <c r="Z162" s="36">
        <v>0</v>
      </c>
      <c r="AA162" s="36">
        <v>0</v>
      </c>
      <c r="AB162" s="36">
        <v>0</v>
      </c>
      <c r="AC162" s="36">
        <v>0</v>
      </c>
      <c r="AD162" s="36">
        <v>0</v>
      </c>
      <c r="AE162" s="36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8">
        <v>0</v>
      </c>
      <c r="AL162" s="17">
        <v>0</v>
      </c>
      <c r="AM162" s="18">
        <v>0</v>
      </c>
      <c r="AN162" s="19">
        <v>0</v>
      </c>
      <c r="AO162" s="20">
        <f t="shared" si="2"/>
        <v>0</v>
      </c>
    </row>
    <row r="163" spans="1:41" outlineLevel="3">
      <c r="A163" s="7" t="s">
        <v>241</v>
      </c>
      <c r="B163" s="8" t="s">
        <v>20</v>
      </c>
      <c r="C163" s="8" t="s">
        <v>21</v>
      </c>
      <c r="D163" s="8" t="s">
        <v>175</v>
      </c>
      <c r="E163" s="8" t="s">
        <v>20</v>
      </c>
      <c r="F163" s="8" t="s">
        <v>20</v>
      </c>
      <c r="G163" s="8"/>
      <c r="H163" s="8"/>
      <c r="I163" s="8"/>
      <c r="J163" s="8"/>
      <c r="K163" s="8"/>
      <c r="L163" s="8"/>
      <c r="M163" s="9">
        <v>0</v>
      </c>
      <c r="N163" s="37">
        <v>20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>
        <v>0</v>
      </c>
      <c r="W163" s="37">
        <v>0</v>
      </c>
      <c r="X163" s="37">
        <v>0</v>
      </c>
      <c r="Y163" s="37">
        <v>0</v>
      </c>
      <c r="Z163" s="37">
        <v>0</v>
      </c>
      <c r="AA163" s="37">
        <v>0</v>
      </c>
      <c r="AB163" s="37">
        <v>0</v>
      </c>
      <c r="AC163" s="37">
        <v>0</v>
      </c>
      <c r="AD163" s="37">
        <v>0</v>
      </c>
      <c r="AE163" s="37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4">
        <v>0</v>
      </c>
      <c r="AL163" s="3">
        <v>0</v>
      </c>
      <c r="AM163" s="4">
        <v>0</v>
      </c>
      <c r="AN163" s="10">
        <v>0</v>
      </c>
      <c r="AO163" s="13">
        <f t="shared" si="2"/>
        <v>0</v>
      </c>
    </row>
    <row r="164" spans="1:41" outlineLevel="4">
      <c r="A164" s="7" t="s">
        <v>336</v>
      </c>
      <c r="B164" s="8" t="s">
        <v>20</v>
      </c>
      <c r="C164" s="8" t="s">
        <v>21</v>
      </c>
      <c r="D164" s="8" t="s">
        <v>176</v>
      </c>
      <c r="E164" s="8" t="s">
        <v>20</v>
      </c>
      <c r="F164" s="8" t="s">
        <v>20</v>
      </c>
      <c r="G164" s="8"/>
      <c r="H164" s="8"/>
      <c r="I164" s="8"/>
      <c r="J164" s="8"/>
      <c r="K164" s="8"/>
      <c r="L164" s="8"/>
      <c r="M164" s="9">
        <v>0</v>
      </c>
      <c r="N164" s="37">
        <v>20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>
        <v>0</v>
      </c>
      <c r="W164" s="37">
        <v>0</v>
      </c>
      <c r="X164" s="37">
        <v>0</v>
      </c>
      <c r="Y164" s="37">
        <v>0</v>
      </c>
      <c r="Z164" s="37">
        <v>0</v>
      </c>
      <c r="AA164" s="37">
        <v>0</v>
      </c>
      <c r="AB164" s="37">
        <v>0</v>
      </c>
      <c r="AC164" s="37">
        <v>0</v>
      </c>
      <c r="AD164" s="37">
        <v>0</v>
      </c>
      <c r="AE164" s="37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4">
        <v>0</v>
      </c>
      <c r="AL164" s="3">
        <v>0</v>
      </c>
      <c r="AM164" s="4">
        <v>0</v>
      </c>
      <c r="AN164" s="10">
        <v>0</v>
      </c>
      <c r="AO164" s="13">
        <f t="shared" si="2"/>
        <v>0</v>
      </c>
    </row>
    <row r="165" spans="1:41" ht="38.25" outlineLevel="4">
      <c r="A165" s="7" t="s">
        <v>337</v>
      </c>
      <c r="B165" s="8" t="s">
        <v>20</v>
      </c>
      <c r="C165" s="8" t="s">
        <v>21</v>
      </c>
      <c r="D165" s="8" t="s">
        <v>177</v>
      </c>
      <c r="E165" s="8" t="s">
        <v>20</v>
      </c>
      <c r="F165" s="8" t="s">
        <v>20</v>
      </c>
      <c r="G165" s="8"/>
      <c r="H165" s="8"/>
      <c r="I165" s="8"/>
      <c r="J165" s="8"/>
      <c r="K165" s="8"/>
      <c r="L165" s="8"/>
      <c r="M165" s="9">
        <v>0</v>
      </c>
      <c r="N165" s="37">
        <v>27694.5</v>
      </c>
      <c r="O165" s="37">
        <v>0</v>
      </c>
      <c r="P165" s="37">
        <v>0</v>
      </c>
      <c r="Q165" s="37">
        <v>0</v>
      </c>
      <c r="R165" s="37">
        <v>0</v>
      </c>
      <c r="S165" s="37">
        <v>0</v>
      </c>
      <c r="T165" s="37">
        <v>0</v>
      </c>
      <c r="U165" s="37">
        <v>0</v>
      </c>
      <c r="V165" s="37">
        <v>0</v>
      </c>
      <c r="W165" s="37">
        <v>0</v>
      </c>
      <c r="X165" s="37">
        <v>0</v>
      </c>
      <c r="Y165" s="37">
        <v>0</v>
      </c>
      <c r="Z165" s="37">
        <v>0</v>
      </c>
      <c r="AA165" s="37">
        <v>0</v>
      </c>
      <c r="AB165" s="37">
        <v>0</v>
      </c>
      <c r="AC165" s="37">
        <v>0</v>
      </c>
      <c r="AD165" s="37">
        <v>0</v>
      </c>
      <c r="AE165" s="37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4">
        <v>0</v>
      </c>
      <c r="AL165" s="3">
        <v>0</v>
      </c>
      <c r="AM165" s="4">
        <v>0</v>
      </c>
      <c r="AN165" s="10">
        <v>0</v>
      </c>
      <c r="AO165" s="13">
        <f t="shared" si="2"/>
        <v>0</v>
      </c>
    </row>
    <row r="166" spans="1:41" ht="18.75" customHeight="1" outlineLevel="5">
      <c r="A166" s="7" t="s">
        <v>338</v>
      </c>
      <c r="B166" s="8" t="s">
        <v>20</v>
      </c>
      <c r="C166" s="8" t="s">
        <v>21</v>
      </c>
      <c r="D166" s="8" t="s">
        <v>178</v>
      </c>
      <c r="E166" s="8" t="s">
        <v>20</v>
      </c>
      <c r="F166" s="8" t="s">
        <v>20</v>
      </c>
      <c r="G166" s="8"/>
      <c r="H166" s="8"/>
      <c r="I166" s="8"/>
      <c r="J166" s="8"/>
      <c r="K166" s="8"/>
      <c r="L166" s="8"/>
      <c r="M166" s="9">
        <v>0</v>
      </c>
      <c r="N166" s="37">
        <v>27694.5</v>
      </c>
      <c r="O166" s="37">
        <v>0</v>
      </c>
      <c r="P166" s="37">
        <v>0</v>
      </c>
      <c r="Q166" s="37">
        <v>0</v>
      </c>
      <c r="R166" s="37">
        <v>0</v>
      </c>
      <c r="S166" s="37">
        <v>0</v>
      </c>
      <c r="T166" s="37">
        <v>0</v>
      </c>
      <c r="U166" s="37">
        <v>0</v>
      </c>
      <c r="V166" s="37">
        <v>0</v>
      </c>
      <c r="W166" s="37">
        <v>0</v>
      </c>
      <c r="X166" s="37">
        <v>0</v>
      </c>
      <c r="Y166" s="37">
        <v>0</v>
      </c>
      <c r="Z166" s="37">
        <v>0</v>
      </c>
      <c r="AA166" s="37">
        <v>0</v>
      </c>
      <c r="AB166" s="37">
        <v>0</v>
      </c>
      <c r="AC166" s="37">
        <v>0</v>
      </c>
      <c r="AD166" s="37">
        <v>0</v>
      </c>
      <c r="AE166" s="37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4">
        <v>0</v>
      </c>
      <c r="AL166" s="3">
        <v>0</v>
      </c>
      <c r="AM166" s="4">
        <v>0</v>
      </c>
      <c r="AN166" s="10">
        <v>0</v>
      </c>
      <c r="AO166" s="13">
        <f t="shared" si="2"/>
        <v>0</v>
      </c>
    </row>
    <row r="167" spans="1:41" ht="42" customHeight="1">
      <c r="A167" s="14" t="s">
        <v>339</v>
      </c>
      <c r="B167" s="15" t="s">
        <v>20</v>
      </c>
      <c r="C167" s="15" t="s">
        <v>21</v>
      </c>
      <c r="D167" s="15" t="s">
        <v>179</v>
      </c>
      <c r="E167" s="15" t="s">
        <v>20</v>
      </c>
      <c r="F167" s="15" t="s">
        <v>20</v>
      </c>
      <c r="G167" s="15"/>
      <c r="H167" s="15"/>
      <c r="I167" s="15"/>
      <c r="J167" s="15"/>
      <c r="K167" s="15"/>
      <c r="L167" s="15"/>
      <c r="M167" s="16">
        <v>0</v>
      </c>
      <c r="N167" s="36">
        <v>240</v>
      </c>
      <c r="O167" s="36">
        <v>0</v>
      </c>
      <c r="P167" s="36">
        <v>0</v>
      </c>
      <c r="Q167" s="36">
        <v>0</v>
      </c>
      <c r="R167" s="36">
        <v>0</v>
      </c>
      <c r="S167" s="36">
        <v>0</v>
      </c>
      <c r="T167" s="36">
        <v>0</v>
      </c>
      <c r="U167" s="36">
        <v>0</v>
      </c>
      <c r="V167" s="36">
        <v>0</v>
      </c>
      <c r="W167" s="36">
        <v>0</v>
      </c>
      <c r="X167" s="36">
        <v>0</v>
      </c>
      <c r="Y167" s="36">
        <v>0</v>
      </c>
      <c r="Z167" s="36">
        <v>0</v>
      </c>
      <c r="AA167" s="36">
        <v>0</v>
      </c>
      <c r="AB167" s="36">
        <v>0</v>
      </c>
      <c r="AC167" s="36">
        <v>0</v>
      </c>
      <c r="AD167" s="36">
        <v>0</v>
      </c>
      <c r="AE167" s="36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8">
        <v>0</v>
      </c>
      <c r="AL167" s="17">
        <v>0</v>
      </c>
      <c r="AM167" s="18">
        <v>0</v>
      </c>
      <c r="AN167" s="19">
        <v>0</v>
      </c>
      <c r="AO167" s="20">
        <f t="shared" si="2"/>
        <v>0</v>
      </c>
    </row>
    <row r="168" spans="1:41" outlineLevel="3">
      <c r="A168" s="7" t="s">
        <v>241</v>
      </c>
      <c r="B168" s="8" t="s">
        <v>20</v>
      </c>
      <c r="C168" s="8" t="s">
        <v>21</v>
      </c>
      <c r="D168" s="8" t="s">
        <v>180</v>
      </c>
      <c r="E168" s="8" t="s">
        <v>20</v>
      </c>
      <c r="F168" s="8" t="s">
        <v>20</v>
      </c>
      <c r="G168" s="8"/>
      <c r="H168" s="8"/>
      <c r="I168" s="8"/>
      <c r="J168" s="8"/>
      <c r="K168" s="8"/>
      <c r="L168" s="8"/>
      <c r="M168" s="9">
        <v>0</v>
      </c>
      <c r="N168" s="37">
        <v>240</v>
      </c>
      <c r="O168" s="37">
        <v>0</v>
      </c>
      <c r="P168" s="37">
        <v>0</v>
      </c>
      <c r="Q168" s="37">
        <v>0</v>
      </c>
      <c r="R168" s="37">
        <v>0</v>
      </c>
      <c r="S168" s="37">
        <v>0</v>
      </c>
      <c r="T168" s="37">
        <v>0</v>
      </c>
      <c r="U168" s="37">
        <v>0</v>
      </c>
      <c r="V168" s="37">
        <v>0</v>
      </c>
      <c r="W168" s="37">
        <v>0</v>
      </c>
      <c r="X168" s="37">
        <v>0</v>
      </c>
      <c r="Y168" s="37">
        <v>0</v>
      </c>
      <c r="Z168" s="37">
        <v>0</v>
      </c>
      <c r="AA168" s="37">
        <v>0</v>
      </c>
      <c r="AB168" s="37">
        <v>0</v>
      </c>
      <c r="AC168" s="37">
        <v>0</v>
      </c>
      <c r="AD168" s="37">
        <v>0</v>
      </c>
      <c r="AE168" s="37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4">
        <v>0</v>
      </c>
      <c r="AL168" s="3">
        <v>0</v>
      </c>
      <c r="AM168" s="4">
        <v>0</v>
      </c>
      <c r="AN168" s="10">
        <v>0</v>
      </c>
      <c r="AO168" s="13">
        <f t="shared" si="2"/>
        <v>0</v>
      </c>
    </row>
    <row r="169" spans="1:41" outlineLevel="4">
      <c r="A169" s="7" t="s">
        <v>340</v>
      </c>
      <c r="B169" s="8" t="s">
        <v>20</v>
      </c>
      <c r="C169" s="8" t="s">
        <v>21</v>
      </c>
      <c r="D169" s="8" t="s">
        <v>181</v>
      </c>
      <c r="E169" s="8" t="s">
        <v>20</v>
      </c>
      <c r="F169" s="8" t="s">
        <v>20</v>
      </c>
      <c r="G169" s="8"/>
      <c r="H169" s="8"/>
      <c r="I169" s="8"/>
      <c r="J169" s="8"/>
      <c r="K169" s="8"/>
      <c r="L169" s="8"/>
      <c r="M169" s="9">
        <v>0</v>
      </c>
      <c r="N169" s="37">
        <v>240</v>
      </c>
      <c r="O169" s="37">
        <v>0</v>
      </c>
      <c r="P169" s="37">
        <v>0</v>
      </c>
      <c r="Q169" s="37">
        <v>0</v>
      </c>
      <c r="R169" s="37">
        <v>0</v>
      </c>
      <c r="S169" s="37">
        <v>0</v>
      </c>
      <c r="T169" s="37">
        <v>0</v>
      </c>
      <c r="U169" s="37">
        <v>0</v>
      </c>
      <c r="V169" s="37">
        <v>0</v>
      </c>
      <c r="W169" s="37">
        <v>0</v>
      </c>
      <c r="X169" s="37">
        <v>0</v>
      </c>
      <c r="Y169" s="37">
        <v>0</v>
      </c>
      <c r="Z169" s="37">
        <v>0</v>
      </c>
      <c r="AA169" s="37">
        <v>0</v>
      </c>
      <c r="AB169" s="37">
        <v>0</v>
      </c>
      <c r="AC169" s="37">
        <v>0</v>
      </c>
      <c r="AD169" s="37">
        <v>0</v>
      </c>
      <c r="AE169" s="37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4">
        <v>0</v>
      </c>
      <c r="AL169" s="3">
        <v>0</v>
      </c>
      <c r="AM169" s="4">
        <v>0</v>
      </c>
      <c r="AN169" s="10">
        <v>0</v>
      </c>
      <c r="AO169" s="13">
        <f t="shared" si="2"/>
        <v>0</v>
      </c>
    </row>
    <row r="170" spans="1:41" ht="38.25">
      <c r="A170" s="14" t="s">
        <v>341</v>
      </c>
      <c r="B170" s="15" t="s">
        <v>20</v>
      </c>
      <c r="C170" s="15" t="s">
        <v>21</v>
      </c>
      <c r="D170" s="15" t="s">
        <v>182</v>
      </c>
      <c r="E170" s="15" t="s">
        <v>20</v>
      </c>
      <c r="F170" s="15" t="s">
        <v>20</v>
      </c>
      <c r="G170" s="15"/>
      <c r="H170" s="15"/>
      <c r="I170" s="15"/>
      <c r="J170" s="15"/>
      <c r="K170" s="15"/>
      <c r="L170" s="15"/>
      <c r="M170" s="16">
        <v>0</v>
      </c>
      <c r="N170" s="36">
        <f>N171+N173</f>
        <v>5911.5</v>
      </c>
      <c r="O170" s="36">
        <v>0</v>
      </c>
      <c r="P170" s="36">
        <v>0</v>
      </c>
      <c r="Q170" s="36">
        <v>0</v>
      </c>
      <c r="R170" s="36">
        <v>0</v>
      </c>
      <c r="S170" s="36">
        <v>0</v>
      </c>
      <c r="T170" s="36">
        <v>0</v>
      </c>
      <c r="U170" s="36">
        <v>0</v>
      </c>
      <c r="V170" s="36">
        <v>0</v>
      </c>
      <c r="W170" s="36">
        <v>0</v>
      </c>
      <c r="X170" s="36">
        <v>0</v>
      </c>
      <c r="Y170" s="36">
        <v>0</v>
      </c>
      <c r="Z170" s="36">
        <v>0</v>
      </c>
      <c r="AA170" s="36">
        <v>0</v>
      </c>
      <c r="AB170" s="36">
        <v>0</v>
      </c>
      <c r="AC170" s="36">
        <v>0</v>
      </c>
      <c r="AD170" s="36">
        <v>0</v>
      </c>
      <c r="AE170" s="36">
        <f>AE171+AE173</f>
        <v>1948.6</v>
      </c>
      <c r="AF170" s="17">
        <v>0</v>
      </c>
      <c r="AG170" s="17">
        <v>0</v>
      </c>
      <c r="AH170" s="17">
        <v>1948.663</v>
      </c>
      <c r="AI170" s="17">
        <v>-1948.663</v>
      </c>
      <c r="AJ170" s="17">
        <v>0</v>
      </c>
      <c r="AK170" s="18">
        <v>0.3296393470354394</v>
      </c>
      <c r="AL170" s="17">
        <v>0</v>
      </c>
      <c r="AM170" s="18">
        <v>0</v>
      </c>
      <c r="AN170" s="19">
        <v>0</v>
      </c>
      <c r="AO170" s="20">
        <f t="shared" si="2"/>
        <v>32.962868984183366</v>
      </c>
    </row>
    <row r="171" spans="1:41" ht="25.5" outlineLevel="3">
      <c r="A171" s="7" t="s">
        <v>243</v>
      </c>
      <c r="B171" s="8" t="s">
        <v>20</v>
      </c>
      <c r="C171" s="8" t="s">
        <v>21</v>
      </c>
      <c r="D171" s="8" t="s">
        <v>183</v>
      </c>
      <c r="E171" s="8" t="s">
        <v>20</v>
      </c>
      <c r="F171" s="8" t="s">
        <v>20</v>
      </c>
      <c r="G171" s="8"/>
      <c r="H171" s="8"/>
      <c r="I171" s="8"/>
      <c r="J171" s="8"/>
      <c r="K171" s="8"/>
      <c r="L171" s="8"/>
      <c r="M171" s="9">
        <v>0</v>
      </c>
      <c r="N171" s="37">
        <v>1801.6</v>
      </c>
      <c r="O171" s="37">
        <v>0</v>
      </c>
      <c r="P171" s="37">
        <v>0</v>
      </c>
      <c r="Q171" s="37">
        <v>0</v>
      </c>
      <c r="R171" s="37">
        <v>0</v>
      </c>
      <c r="S171" s="37">
        <v>0</v>
      </c>
      <c r="T171" s="37">
        <v>0</v>
      </c>
      <c r="U171" s="37">
        <v>0</v>
      </c>
      <c r="V171" s="37">
        <v>0</v>
      </c>
      <c r="W171" s="37">
        <v>0</v>
      </c>
      <c r="X171" s="37">
        <v>0</v>
      </c>
      <c r="Y171" s="37">
        <v>0</v>
      </c>
      <c r="Z171" s="37">
        <v>0</v>
      </c>
      <c r="AA171" s="37">
        <v>0</v>
      </c>
      <c r="AB171" s="37">
        <v>0</v>
      </c>
      <c r="AC171" s="37">
        <v>0</v>
      </c>
      <c r="AD171" s="37">
        <v>0</v>
      </c>
      <c r="AE171" s="37">
        <v>493.6</v>
      </c>
      <c r="AF171" s="3">
        <v>0</v>
      </c>
      <c r="AG171" s="3">
        <v>0</v>
      </c>
      <c r="AH171" s="3">
        <v>493.64359999999999</v>
      </c>
      <c r="AI171" s="3">
        <v>-493.64359999999999</v>
      </c>
      <c r="AJ171" s="3">
        <v>0</v>
      </c>
      <c r="AK171" s="4">
        <v>0.27400288632326819</v>
      </c>
      <c r="AL171" s="3">
        <v>0</v>
      </c>
      <c r="AM171" s="4">
        <v>0</v>
      </c>
      <c r="AN171" s="10">
        <v>0</v>
      </c>
      <c r="AO171" s="13">
        <f t="shared" si="2"/>
        <v>27.397868561278866</v>
      </c>
    </row>
    <row r="172" spans="1:41" outlineLevel="4">
      <c r="A172" s="7" t="s">
        <v>244</v>
      </c>
      <c r="B172" s="8" t="s">
        <v>20</v>
      </c>
      <c r="C172" s="8" t="s">
        <v>21</v>
      </c>
      <c r="D172" s="8" t="s">
        <v>184</v>
      </c>
      <c r="E172" s="8" t="s">
        <v>20</v>
      </c>
      <c r="F172" s="8" t="s">
        <v>20</v>
      </c>
      <c r="G172" s="8"/>
      <c r="H172" s="8"/>
      <c r="I172" s="8"/>
      <c r="J172" s="8"/>
      <c r="K172" s="8"/>
      <c r="L172" s="8"/>
      <c r="M172" s="9">
        <v>0</v>
      </c>
      <c r="N172" s="37">
        <v>1801.6</v>
      </c>
      <c r="O172" s="37">
        <v>0</v>
      </c>
      <c r="P172" s="37">
        <v>0</v>
      </c>
      <c r="Q172" s="37">
        <v>0</v>
      </c>
      <c r="R172" s="37">
        <v>0</v>
      </c>
      <c r="S172" s="37">
        <v>0</v>
      </c>
      <c r="T172" s="37">
        <v>0</v>
      </c>
      <c r="U172" s="37">
        <v>0</v>
      </c>
      <c r="V172" s="37">
        <v>0</v>
      </c>
      <c r="W172" s="37">
        <v>0</v>
      </c>
      <c r="X172" s="37">
        <v>0</v>
      </c>
      <c r="Y172" s="37">
        <v>0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37">
        <v>493.6</v>
      </c>
      <c r="AF172" s="3">
        <v>0</v>
      </c>
      <c r="AG172" s="3">
        <v>0</v>
      </c>
      <c r="AH172" s="3">
        <v>493.64359999999999</v>
      </c>
      <c r="AI172" s="3">
        <v>-493.64359999999999</v>
      </c>
      <c r="AJ172" s="3">
        <v>0</v>
      </c>
      <c r="AK172" s="4">
        <v>0.27400288632326819</v>
      </c>
      <c r="AL172" s="3">
        <v>0</v>
      </c>
      <c r="AM172" s="4">
        <v>0</v>
      </c>
      <c r="AN172" s="10">
        <v>0</v>
      </c>
      <c r="AO172" s="13">
        <f t="shared" si="2"/>
        <v>27.397868561278866</v>
      </c>
    </row>
    <row r="173" spans="1:41" outlineLevel="3">
      <c r="A173" s="7" t="s">
        <v>342</v>
      </c>
      <c r="B173" s="8" t="s">
        <v>20</v>
      </c>
      <c r="C173" s="8" t="s">
        <v>21</v>
      </c>
      <c r="D173" s="8" t="s">
        <v>185</v>
      </c>
      <c r="E173" s="8" t="s">
        <v>20</v>
      </c>
      <c r="F173" s="8" t="s">
        <v>20</v>
      </c>
      <c r="G173" s="8"/>
      <c r="H173" s="8"/>
      <c r="I173" s="8"/>
      <c r="J173" s="8"/>
      <c r="K173" s="8"/>
      <c r="L173" s="8"/>
      <c r="M173" s="9">
        <v>0</v>
      </c>
      <c r="N173" s="37">
        <f>N174+N175+N176+N177+N178</f>
        <v>4109.9000000000005</v>
      </c>
      <c r="O173" s="37">
        <v>0</v>
      </c>
      <c r="P173" s="37">
        <v>0</v>
      </c>
      <c r="Q173" s="37">
        <v>0</v>
      </c>
      <c r="R173" s="37">
        <v>0</v>
      </c>
      <c r="S173" s="37">
        <v>0</v>
      </c>
      <c r="T173" s="37">
        <v>0</v>
      </c>
      <c r="U173" s="37">
        <v>0</v>
      </c>
      <c r="V173" s="37">
        <v>0</v>
      </c>
      <c r="W173" s="37">
        <v>0</v>
      </c>
      <c r="X173" s="37">
        <v>0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37">
        <f>AE174+AE175+AE176+AE177+AE178</f>
        <v>1455</v>
      </c>
      <c r="AF173" s="3">
        <v>0</v>
      </c>
      <c r="AG173" s="3">
        <v>0</v>
      </c>
      <c r="AH173" s="3">
        <v>1455.0193999999999</v>
      </c>
      <c r="AI173" s="3">
        <v>-1455.0193999999999</v>
      </c>
      <c r="AJ173" s="3">
        <v>0</v>
      </c>
      <c r="AK173" s="4">
        <v>0.3540279325531035</v>
      </c>
      <c r="AL173" s="3">
        <v>0</v>
      </c>
      <c r="AM173" s="4">
        <v>0</v>
      </c>
      <c r="AN173" s="10">
        <v>0</v>
      </c>
      <c r="AO173" s="13">
        <f t="shared" si="2"/>
        <v>35.402321224360684</v>
      </c>
    </row>
    <row r="174" spans="1:41" ht="25.5" outlineLevel="4">
      <c r="A174" s="7" t="s">
        <v>343</v>
      </c>
      <c r="B174" s="8" t="s">
        <v>20</v>
      </c>
      <c r="C174" s="8" t="s">
        <v>21</v>
      </c>
      <c r="D174" s="8" t="s">
        <v>186</v>
      </c>
      <c r="E174" s="8" t="s">
        <v>20</v>
      </c>
      <c r="F174" s="8" t="s">
        <v>20</v>
      </c>
      <c r="G174" s="8"/>
      <c r="H174" s="8"/>
      <c r="I174" s="8"/>
      <c r="J174" s="8"/>
      <c r="K174" s="8"/>
      <c r="L174" s="8"/>
      <c r="M174" s="9">
        <v>0</v>
      </c>
      <c r="N174" s="37">
        <v>80</v>
      </c>
      <c r="O174" s="37">
        <v>0</v>
      </c>
      <c r="P174" s="37">
        <v>0</v>
      </c>
      <c r="Q174" s="37">
        <v>0</v>
      </c>
      <c r="R174" s="37">
        <v>0</v>
      </c>
      <c r="S174" s="37">
        <v>0</v>
      </c>
      <c r="T174" s="37">
        <v>0</v>
      </c>
      <c r="U174" s="37">
        <v>0</v>
      </c>
      <c r="V174" s="37">
        <v>0</v>
      </c>
      <c r="W174" s="37">
        <v>0</v>
      </c>
      <c r="X174" s="37">
        <v>0</v>
      </c>
      <c r="Y174" s="37">
        <v>0</v>
      </c>
      <c r="Z174" s="37">
        <v>0</v>
      </c>
      <c r="AA174" s="37">
        <v>0</v>
      </c>
      <c r="AB174" s="37">
        <v>0</v>
      </c>
      <c r="AC174" s="37">
        <v>0</v>
      </c>
      <c r="AD174" s="37">
        <v>0</v>
      </c>
      <c r="AE174" s="37">
        <v>21.3</v>
      </c>
      <c r="AF174" s="3">
        <v>0</v>
      </c>
      <c r="AG174" s="3">
        <v>0</v>
      </c>
      <c r="AH174" s="3">
        <v>21.274799999999999</v>
      </c>
      <c r="AI174" s="3">
        <v>-21.274799999999999</v>
      </c>
      <c r="AJ174" s="3">
        <v>0</v>
      </c>
      <c r="AK174" s="4">
        <v>0.26593499999999998</v>
      </c>
      <c r="AL174" s="3">
        <v>0</v>
      </c>
      <c r="AM174" s="4">
        <v>0</v>
      </c>
      <c r="AN174" s="10">
        <v>0</v>
      </c>
      <c r="AO174" s="13">
        <f t="shared" si="2"/>
        <v>26.625</v>
      </c>
    </row>
    <row r="175" spans="1:41" outlineLevel="4">
      <c r="A175" s="7" t="s">
        <v>344</v>
      </c>
      <c r="B175" s="8" t="s">
        <v>20</v>
      </c>
      <c r="C175" s="8" t="s">
        <v>21</v>
      </c>
      <c r="D175" s="8" t="s">
        <v>187</v>
      </c>
      <c r="E175" s="8" t="s">
        <v>20</v>
      </c>
      <c r="F175" s="8" t="s">
        <v>20</v>
      </c>
      <c r="G175" s="8"/>
      <c r="H175" s="8"/>
      <c r="I175" s="8"/>
      <c r="J175" s="8"/>
      <c r="K175" s="8"/>
      <c r="L175" s="8"/>
      <c r="M175" s="9">
        <v>0</v>
      </c>
      <c r="N175" s="37">
        <v>80</v>
      </c>
      <c r="O175" s="37">
        <v>0</v>
      </c>
      <c r="P175" s="37">
        <v>0</v>
      </c>
      <c r="Q175" s="37">
        <v>0</v>
      </c>
      <c r="R175" s="37">
        <v>0</v>
      </c>
      <c r="S175" s="37">
        <v>0</v>
      </c>
      <c r="T175" s="37">
        <v>0</v>
      </c>
      <c r="U175" s="37">
        <v>0</v>
      </c>
      <c r="V175" s="37">
        <v>0</v>
      </c>
      <c r="W175" s="37">
        <v>0</v>
      </c>
      <c r="X175" s="37">
        <v>0</v>
      </c>
      <c r="Y175" s="37">
        <v>0</v>
      </c>
      <c r="Z175" s="37">
        <v>0</v>
      </c>
      <c r="AA175" s="37">
        <v>0</v>
      </c>
      <c r="AB175" s="37">
        <v>0</v>
      </c>
      <c r="AC175" s="37">
        <v>0</v>
      </c>
      <c r="AD175" s="37">
        <v>0</v>
      </c>
      <c r="AE175" s="37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4">
        <v>0</v>
      </c>
      <c r="AL175" s="3">
        <v>0</v>
      </c>
      <c r="AM175" s="4">
        <v>0</v>
      </c>
      <c r="AN175" s="10">
        <v>0</v>
      </c>
      <c r="AO175" s="13">
        <f t="shared" si="2"/>
        <v>0</v>
      </c>
    </row>
    <row r="176" spans="1:41" outlineLevel="4">
      <c r="A176" s="7" t="s">
        <v>345</v>
      </c>
      <c r="B176" s="8" t="s">
        <v>20</v>
      </c>
      <c r="C176" s="8" t="s">
        <v>21</v>
      </c>
      <c r="D176" s="8" t="s">
        <v>188</v>
      </c>
      <c r="E176" s="8" t="s">
        <v>20</v>
      </c>
      <c r="F176" s="8" t="s">
        <v>20</v>
      </c>
      <c r="G176" s="8"/>
      <c r="H176" s="8"/>
      <c r="I176" s="8"/>
      <c r="J176" s="8"/>
      <c r="K176" s="8"/>
      <c r="L176" s="8"/>
      <c r="M176" s="9">
        <v>0</v>
      </c>
      <c r="N176" s="37">
        <v>1525.5</v>
      </c>
      <c r="O176" s="37">
        <v>0</v>
      </c>
      <c r="P176" s="37">
        <v>0</v>
      </c>
      <c r="Q176" s="37">
        <v>0</v>
      </c>
      <c r="R176" s="37">
        <v>0</v>
      </c>
      <c r="S176" s="37">
        <v>0</v>
      </c>
      <c r="T176" s="37">
        <v>0</v>
      </c>
      <c r="U176" s="37">
        <v>0</v>
      </c>
      <c r="V176" s="37">
        <v>0</v>
      </c>
      <c r="W176" s="37">
        <v>0</v>
      </c>
      <c r="X176" s="37">
        <v>0</v>
      </c>
      <c r="Y176" s="37">
        <v>0</v>
      </c>
      <c r="Z176" s="37">
        <v>0</v>
      </c>
      <c r="AA176" s="37">
        <v>0</v>
      </c>
      <c r="AB176" s="37">
        <v>0</v>
      </c>
      <c r="AC176" s="37">
        <v>0</v>
      </c>
      <c r="AD176" s="37">
        <v>0</v>
      </c>
      <c r="AE176" s="37">
        <v>380.9</v>
      </c>
      <c r="AF176" s="3">
        <v>0</v>
      </c>
      <c r="AG176" s="3">
        <v>0</v>
      </c>
      <c r="AH176" s="3">
        <v>380.9443</v>
      </c>
      <c r="AI176" s="3">
        <v>-380.9443</v>
      </c>
      <c r="AJ176" s="3">
        <v>0</v>
      </c>
      <c r="AK176" s="4">
        <v>0.24971766633890527</v>
      </c>
      <c r="AL176" s="3">
        <v>0</v>
      </c>
      <c r="AM176" s="4">
        <v>0</v>
      </c>
      <c r="AN176" s="10">
        <v>0</v>
      </c>
      <c r="AO176" s="13">
        <f t="shared" si="2"/>
        <v>24.968862667977714</v>
      </c>
    </row>
    <row r="177" spans="1:41" outlineLevel="4">
      <c r="A177" s="7" t="s">
        <v>346</v>
      </c>
      <c r="B177" s="8" t="s">
        <v>20</v>
      </c>
      <c r="C177" s="8" t="s">
        <v>21</v>
      </c>
      <c r="D177" s="8" t="s">
        <v>189</v>
      </c>
      <c r="E177" s="8" t="s">
        <v>20</v>
      </c>
      <c r="F177" s="8" t="s">
        <v>20</v>
      </c>
      <c r="G177" s="8"/>
      <c r="H177" s="8"/>
      <c r="I177" s="8"/>
      <c r="J177" s="8"/>
      <c r="K177" s="8"/>
      <c r="L177" s="8"/>
      <c r="M177" s="9">
        <v>0</v>
      </c>
      <c r="N177" s="37">
        <v>1568.3</v>
      </c>
      <c r="O177" s="37">
        <v>0</v>
      </c>
      <c r="P177" s="37">
        <v>0</v>
      </c>
      <c r="Q177" s="37">
        <v>0</v>
      </c>
      <c r="R177" s="37">
        <v>0</v>
      </c>
      <c r="S177" s="37">
        <v>0</v>
      </c>
      <c r="T177" s="37">
        <v>0</v>
      </c>
      <c r="U177" s="37">
        <v>0</v>
      </c>
      <c r="V177" s="37">
        <v>0</v>
      </c>
      <c r="W177" s="37">
        <v>0</v>
      </c>
      <c r="X177" s="37">
        <v>0</v>
      </c>
      <c r="Y177" s="37">
        <v>0</v>
      </c>
      <c r="Z177" s="37">
        <v>0</v>
      </c>
      <c r="AA177" s="37">
        <v>0</v>
      </c>
      <c r="AB177" s="37">
        <v>0</v>
      </c>
      <c r="AC177" s="37">
        <v>0</v>
      </c>
      <c r="AD177" s="37">
        <v>0</v>
      </c>
      <c r="AE177" s="37">
        <v>687.4</v>
      </c>
      <c r="AF177" s="3">
        <v>0</v>
      </c>
      <c r="AG177" s="3">
        <v>0</v>
      </c>
      <c r="AH177" s="3">
        <v>687.37390000000005</v>
      </c>
      <c r="AI177" s="3">
        <v>-687.37390000000005</v>
      </c>
      <c r="AJ177" s="3">
        <v>0</v>
      </c>
      <c r="AK177" s="4">
        <v>0.43829235477906014</v>
      </c>
      <c r="AL177" s="3">
        <v>0</v>
      </c>
      <c r="AM177" s="4">
        <v>0</v>
      </c>
      <c r="AN177" s="10">
        <v>0</v>
      </c>
      <c r="AO177" s="13">
        <f t="shared" si="2"/>
        <v>43.830899700312443</v>
      </c>
    </row>
    <row r="178" spans="1:41" ht="25.5" outlineLevel="4">
      <c r="A178" s="7" t="s">
        <v>347</v>
      </c>
      <c r="B178" s="8" t="s">
        <v>20</v>
      </c>
      <c r="C178" s="8" t="s">
        <v>21</v>
      </c>
      <c r="D178" s="8" t="s">
        <v>190</v>
      </c>
      <c r="E178" s="8" t="s">
        <v>20</v>
      </c>
      <c r="F178" s="8" t="s">
        <v>20</v>
      </c>
      <c r="G178" s="8"/>
      <c r="H178" s="8"/>
      <c r="I178" s="8"/>
      <c r="J178" s="8"/>
      <c r="K178" s="8"/>
      <c r="L178" s="8"/>
      <c r="M178" s="9">
        <v>0</v>
      </c>
      <c r="N178" s="37">
        <v>856.1</v>
      </c>
      <c r="O178" s="37">
        <v>0</v>
      </c>
      <c r="P178" s="37">
        <v>0</v>
      </c>
      <c r="Q178" s="37">
        <v>0</v>
      </c>
      <c r="R178" s="37">
        <v>0</v>
      </c>
      <c r="S178" s="37">
        <v>0</v>
      </c>
      <c r="T178" s="37">
        <v>0</v>
      </c>
      <c r="U178" s="37">
        <v>0</v>
      </c>
      <c r="V178" s="37">
        <v>0</v>
      </c>
      <c r="W178" s="37">
        <v>0</v>
      </c>
      <c r="X178" s="37">
        <v>0</v>
      </c>
      <c r="Y178" s="37">
        <v>0</v>
      </c>
      <c r="Z178" s="37">
        <v>0</v>
      </c>
      <c r="AA178" s="37">
        <v>0</v>
      </c>
      <c r="AB178" s="37">
        <v>0</v>
      </c>
      <c r="AC178" s="37">
        <v>0</v>
      </c>
      <c r="AD178" s="37">
        <v>0</v>
      </c>
      <c r="AE178" s="37">
        <v>365.4</v>
      </c>
      <c r="AF178" s="3">
        <v>0</v>
      </c>
      <c r="AG178" s="3">
        <v>0</v>
      </c>
      <c r="AH178" s="3">
        <v>365.4264</v>
      </c>
      <c r="AI178" s="3">
        <v>-365.4264</v>
      </c>
      <c r="AJ178" s="3">
        <v>0</v>
      </c>
      <c r="AK178" s="4">
        <v>0.4268501343301016</v>
      </c>
      <c r="AL178" s="3">
        <v>0</v>
      </c>
      <c r="AM178" s="4">
        <v>0</v>
      </c>
      <c r="AN178" s="10">
        <v>0</v>
      </c>
      <c r="AO178" s="13">
        <f t="shared" si="2"/>
        <v>42.681929681112017</v>
      </c>
    </row>
    <row r="179" spans="1:41" ht="51">
      <c r="A179" s="14" t="s">
        <v>348</v>
      </c>
      <c r="B179" s="15" t="s">
        <v>20</v>
      </c>
      <c r="C179" s="15" t="s">
        <v>21</v>
      </c>
      <c r="D179" s="15" t="s">
        <v>191</v>
      </c>
      <c r="E179" s="15" t="s">
        <v>20</v>
      </c>
      <c r="F179" s="15" t="s">
        <v>20</v>
      </c>
      <c r="G179" s="15"/>
      <c r="H179" s="15"/>
      <c r="I179" s="15"/>
      <c r="J179" s="15"/>
      <c r="K179" s="15"/>
      <c r="L179" s="15"/>
      <c r="M179" s="16">
        <v>0</v>
      </c>
      <c r="N179" s="36">
        <f>N180+N183+N188+N189+N194+N195+N196+N198</f>
        <v>30091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6">
        <v>0</v>
      </c>
      <c r="V179" s="36">
        <v>0</v>
      </c>
      <c r="W179" s="36">
        <v>0</v>
      </c>
      <c r="X179" s="36">
        <v>0</v>
      </c>
      <c r="Y179" s="36">
        <v>0</v>
      </c>
      <c r="Z179" s="36">
        <v>0</v>
      </c>
      <c r="AA179" s="36">
        <v>0</v>
      </c>
      <c r="AB179" s="36">
        <v>0</v>
      </c>
      <c r="AC179" s="36">
        <v>0</v>
      </c>
      <c r="AD179" s="36">
        <v>0</v>
      </c>
      <c r="AE179" s="36">
        <f>AE180+AE183+AE188+AE189+AE194+AE195+AE196+AE198</f>
        <v>8125.1999999999989</v>
      </c>
      <c r="AF179" s="17">
        <v>0</v>
      </c>
      <c r="AG179" s="17">
        <v>0</v>
      </c>
      <c r="AH179" s="17">
        <v>8125.0982000000004</v>
      </c>
      <c r="AI179" s="17">
        <v>-8125.0982000000004</v>
      </c>
      <c r="AJ179" s="17">
        <v>0</v>
      </c>
      <c r="AK179" s="18">
        <v>0.27001732549798718</v>
      </c>
      <c r="AL179" s="17">
        <v>0</v>
      </c>
      <c r="AM179" s="18">
        <v>0</v>
      </c>
      <c r="AN179" s="19">
        <v>0</v>
      </c>
      <c r="AO179" s="20">
        <f t="shared" si="2"/>
        <v>27.002093649263898</v>
      </c>
    </row>
    <row r="180" spans="1:41" ht="25.5" outlineLevel="3">
      <c r="A180" s="7" t="s">
        <v>243</v>
      </c>
      <c r="B180" s="8" t="s">
        <v>20</v>
      </c>
      <c r="C180" s="8" t="s">
        <v>21</v>
      </c>
      <c r="D180" s="8" t="s">
        <v>192</v>
      </c>
      <c r="E180" s="8" t="s">
        <v>20</v>
      </c>
      <c r="F180" s="8" t="s">
        <v>20</v>
      </c>
      <c r="G180" s="8"/>
      <c r="H180" s="8"/>
      <c r="I180" s="8"/>
      <c r="J180" s="8"/>
      <c r="K180" s="8"/>
      <c r="L180" s="8"/>
      <c r="M180" s="9">
        <v>0</v>
      </c>
      <c r="N180" s="37">
        <f>N181+N182</f>
        <v>16286.6</v>
      </c>
      <c r="O180" s="37">
        <v>0</v>
      </c>
      <c r="P180" s="37">
        <v>0</v>
      </c>
      <c r="Q180" s="37">
        <v>0</v>
      </c>
      <c r="R180" s="37">
        <v>0</v>
      </c>
      <c r="S180" s="37">
        <v>0</v>
      </c>
      <c r="T180" s="37">
        <v>0</v>
      </c>
      <c r="U180" s="37">
        <v>0</v>
      </c>
      <c r="V180" s="37">
        <v>0</v>
      </c>
      <c r="W180" s="37">
        <v>0</v>
      </c>
      <c r="X180" s="37">
        <v>0</v>
      </c>
      <c r="Y180" s="37">
        <v>0</v>
      </c>
      <c r="Z180" s="37">
        <v>0</v>
      </c>
      <c r="AA180" s="37">
        <v>0</v>
      </c>
      <c r="AB180" s="37">
        <v>0</v>
      </c>
      <c r="AC180" s="37">
        <v>0</v>
      </c>
      <c r="AD180" s="37">
        <v>0</v>
      </c>
      <c r="AE180" s="37">
        <f>AE181+AE182</f>
        <v>4381.5999999999995</v>
      </c>
      <c r="AF180" s="3">
        <v>0</v>
      </c>
      <c r="AG180" s="3">
        <v>0</v>
      </c>
      <c r="AH180" s="3">
        <v>4381.5711000000001</v>
      </c>
      <c r="AI180" s="3">
        <v>-4381.5711000000001</v>
      </c>
      <c r="AJ180" s="3">
        <v>0</v>
      </c>
      <c r="AK180" s="4">
        <v>0.26902920806061426</v>
      </c>
      <c r="AL180" s="3">
        <v>0</v>
      </c>
      <c r="AM180" s="4">
        <v>0</v>
      </c>
      <c r="AN180" s="10">
        <v>0</v>
      </c>
      <c r="AO180" s="13">
        <f t="shared" si="2"/>
        <v>26.903098252551171</v>
      </c>
    </row>
    <row r="181" spans="1:41" outlineLevel="4">
      <c r="A181" s="7" t="s">
        <v>349</v>
      </c>
      <c r="B181" s="8" t="s">
        <v>20</v>
      </c>
      <c r="C181" s="8" t="s">
        <v>21</v>
      </c>
      <c r="D181" s="8" t="s">
        <v>193</v>
      </c>
      <c r="E181" s="8" t="s">
        <v>20</v>
      </c>
      <c r="F181" s="8" t="s">
        <v>20</v>
      </c>
      <c r="G181" s="8"/>
      <c r="H181" s="8"/>
      <c r="I181" s="8"/>
      <c r="J181" s="8"/>
      <c r="K181" s="8"/>
      <c r="L181" s="8"/>
      <c r="M181" s="9">
        <v>0</v>
      </c>
      <c r="N181" s="37">
        <v>1046.4000000000001</v>
      </c>
      <c r="O181" s="37">
        <v>0</v>
      </c>
      <c r="P181" s="37">
        <v>0</v>
      </c>
      <c r="Q181" s="37">
        <v>0</v>
      </c>
      <c r="R181" s="37">
        <v>0</v>
      </c>
      <c r="S181" s="37">
        <v>0</v>
      </c>
      <c r="T181" s="37">
        <v>0</v>
      </c>
      <c r="U181" s="37">
        <v>0</v>
      </c>
      <c r="V181" s="37">
        <v>0</v>
      </c>
      <c r="W181" s="37">
        <v>0</v>
      </c>
      <c r="X181" s="37">
        <v>0</v>
      </c>
      <c r="Y181" s="37">
        <v>0</v>
      </c>
      <c r="Z181" s="37">
        <v>0</v>
      </c>
      <c r="AA181" s="37">
        <v>0</v>
      </c>
      <c r="AB181" s="37">
        <v>0</v>
      </c>
      <c r="AC181" s="37">
        <v>0</v>
      </c>
      <c r="AD181" s="37">
        <v>0</v>
      </c>
      <c r="AE181" s="37">
        <v>309.89999999999998</v>
      </c>
      <c r="AF181" s="3">
        <v>0</v>
      </c>
      <c r="AG181" s="3">
        <v>0</v>
      </c>
      <c r="AH181" s="3">
        <v>309.851</v>
      </c>
      <c r="AI181" s="3">
        <v>-309.851</v>
      </c>
      <c r="AJ181" s="3">
        <v>0</v>
      </c>
      <c r="AK181" s="4">
        <v>0.29611142966360854</v>
      </c>
      <c r="AL181" s="3">
        <v>0</v>
      </c>
      <c r="AM181" s="4">
        <v>0</v>
      </c>
      <c r="AN181" s="10">
        <v>0</v>
      </c>
      <c r="AO181" s="13">
        <f t="shared" si="2"/>
        <v>29.615825688073389</v>
      </c>
    </row>
    <row r="182" spans="1:41" outlineLevel="4">
      <c r="A182" s="7" t="s">
        <v>244</v>
      </c>
      <c r="B182" s="8" t="s">
        <v>20</v>
      </c>
      <c r="C182" s="8" t="s">
        <v>21</v>
      </c>
      <c r="D182" s="8" t="s">
        <v>194</v>
      </c>
      <c r="E182" s="8" t="s">
        <v>20</v>
      </c>
      <c r="F182" s="8" t="s">
        <v>20</v>
      </c>
      <c r="G182" s="8"/>
      <c r="H182" s="8"/>
      <c r="I182" s="8"/>
      <c r="J182" s="8"/>
      <c r="K182" s="8"/>
      <c r="L182" s="8"/>
      <c r="M182" s="9">
        <v>0</v>
      </c>
      <c r="N182" s="37">
        <v>15240.2</v>
      </c>
      <c r="O182" s="37">
        <v>0</v>
      </c>
      <c r="P182" s="37">
        <v>0</v>
      </c>
      <c r="Q182" s="37">
        <v>0</v>
      </c>
      <c r="R182" s="37">
        <v>0</v>
      </c>
      <c r="S182" s="37">
        <v>0</v>
      </c>
      <c r="T182" s="37">
        <v>0</v>
      </c>
      <c r="U182" s="37">
        <v>0</v>
      </c>
      <c r="V182" s="37">
        <v>0</v>
      </c>
      <c r="W182" s="37">
        <v>0</v>
      </c>
      <c r="X182" s="37">
        <v>0</v>
      </c>
      <c r="Y182" s="37">
        <v>0</v>
      </c>
      <c r="Z182" s="37">
        <v>0</v>
      </c>
      <c r="AA182" s="37">
        <v>0</v>
      </c>
      <c r="AB182" s="37">
        <v>0</v>
      </c>
      <c r="AC182" s="37">
        <v>0</v>
      </c>
      <c r="AD182" s="37">
        <v>0</v>
      </c>
      <c r="AE182" s="37">
        <v>4071.7</v>
      </c>
      <c r="AF182" s="3">
        <v>0</v>
      </c>
      <c r="AG182" s="3">
        <v>0</v>
      </c>
      <c r="AH182" s="3">
        <v>4071.7201</v>
      </c>
      <c r="AI182" s="3">
        <v>-4071.7201</v>
      </c>
      <c r="AJ182" s="3">
        <v>0</v>
      </c>
      <c r="AK182" s="4">
        <v>0.26716972874371725</v>
      </c>
      <c r="AL182" s="3">
        <v>0</v>
      </c>
      <c r="AM182" s="4">
        <v>0</v>
      </c>
      <c r="AN182" s="10">
        <v>0</v>
      </c>
      <c r="AO182" s="13">
        <f t="shared" si="2"/>
        <v>26.716840986338759</v>
      </c>
    </row>
    <row r="183" spans="1:41" ht="16.5" customHeight="1" outlineLevel="3">
      <c r="A183" s="7" t="s">
        <v>245</v>
      </c>
      <c r="B183" s="8" t="s">
        <v>20</v>
      </c>
      <c r="C183" s="8" t="s">
        <v>21</v>
      </c>
      <c r="D183" s="8" t="s">
        <v>195</v>
      </c>
      <c r="E183" s="8" t="s">
        <v>20</v>
      </c>
      <c r="F183" s="8" t="s">
        <v>20</v>
      </c>
      <c r="G183" s="8"/>
      <c r="H183" s="8"/>
      <c r="I183" s="8"/>
      <c r="J183" s="8"/>
      <c r="K183" s="8"/>
      <c r="L183" s="8"/>
      <c r="M183" s="9">
        <v>0</v>
      </c>
      <c r="N183" s="37">
        <f>N184+N185+N186+N187</f>
        <v>10948.8</v>
      </c>
      <c r="O183" s="37">
        <v>0</v>
      </c>
      <c r="P183" s="37">
        <v>0</v>
      </c>
      <c r="Q183" s="37">
        <v>0</v>
      </c>
      <c r="R183" s="37">
        <v>0</v>
      </c>
      <c r="S183" s="37">
        <v>0</v>
      </c>
      <c r="T183" s="37">
        <v>0</v>
      </c>
      <c r="U183" s="37">
        <v>0</v>
      </c>
      <c r="V183" s="37">
        <v>0</v>
      </c>
      <c r="W183" s="37">
        <v>0</v>
      </c>
      <c r="X183" s="37">
        <v>0</v>
      </c>
      <c r="Y183" s="37">
        <v>0</v>
      </c>
      <c r="Z183" s="37">
        <v>0</v>
      </c>
      <c r="AA183" s="37">
        <v>0</v>
      </c>
      <c r="AB183" s="37">
        <v>0</v>
      </c>
      <c r="AC183" s="37">
        <v>0</v>
      </c>
      <c r="AD183" s="37">
        <v>0</v>
      </c>
      <c r="AE183" s="37">
        <f>AE184+AE185+AE186+AE187</f>
        <v>2714.1</v>
      </c>
      <c r="AF183" s="3">
        <v>0</v>
      </c>
      <c r="AG183" s="3">
        <v>0</v>
      </c>
      <c r="AH183" s="3">
        <v>2714.0446000000002</v>
      </c>
      <c r="AI183" s="3">
        <v>-2714.0446000000002</v>
      </c>
      <c r="AJ183" s="3">
        <v>0</v>
      </c>
      <c r="AK183" s="4">
        <v>0.24788454476587049</v>
      </c>
      <c r="AL183" s="3">
        <v>0</v>
      </c>
      <c r="AM183" s="4">
        <v>0</v>
      </c>
      <c r="AN183" s="10">
        <v>0</v>
      </c>
      <c r="AO183" s="13">
        <f t="shared" si="2"/>
        <v>24.789017974572559</v>
      </c>
    </row>
    <row r="184" spans="1:41" ht="25.5" outlineLevel="5">
      <c r="A184" s="7" t="s">
        <v>350</v>
      </c>
      <c r="B184" s="8" t="s">
        <v>20</v>
      </c>
      <c r="C184" s="8" t="s">
        <v>21</v>
      </c>
      <c r="D184" s="8" t="s">
        <v>196</v>
      </c>
      <c r="E184" s="8" t="s">
        <v>20</v>
      </c>
      <c r="F184" s="8" t="s">
        <v>20</v>
      </c>
      <c r="G184" s="8"/>
      <c r="H184" s="8"/>
      <c r="I184" s="8"/>
      <c r="J184" s="8"/>
      <c r="K184" s="8"/>
      <c r="L184" s="8"/>
      <c r="M184" s="9">
        <v>0</v>
      </c>
      <c r="N184" s="37">
        <v>9016.2999999999993</v>
      </c>
      <c r="O184" s="37">
        <v>0</v>
      </c>
      <c r="P184" s="37">
        <v>0</v>
      </c>
      <c r="Q184" s="37">
        <v>0</v>
      </c>
      <c r="R184" s="37">
        <v>0</v>
      </c>
      <c r="S184" s="37">
        <v>0</v>
      </c>
      <c r="T184" s="37">
        <v>0</v>
      </c>
      <c r="U184" s="37">
        <v>0</v>
      </c>
      <c r="V184" s="37">
        <v>0</v>
      </c>
      <c r="W184" s="37">
        <v>0</v>
      </c>
      <c r="X184" s="37">
        <v>0</v>
      </c>
      <c r="Y184" s="37">
        <v>0</v>
      </c>
      <c r="Z184" s="37">
        <v>0</v>
      </c>
      <c r="AA184" s="37">
        <v>0</v>
      </c>
      <c r="AB184" s="37">
        <v>0</v>
      </c>
      <c r="AC184" s="37">
        <v>0</v>
      </c>
      <c r="AD184" s="37">
        <v>0</v>
      </c>
      <c r="AE184" s="37">
        <v>1863.7</v>
      </c>
      <c r="AF184" s="3">
        <v>0</v>
      </c>
      <c r="AG184" s="3">
        <v>0</v>
      </c>
      <c r="AH184" s="3">
        <v>1863.654</v>
      </c>
      <c r="AI184" s="3">
        <v>-1863.654</v>
      </c>
      <c r="AJ184" s="3">
        <v>0</v>
      </c>
      <c r="AK184" s="4">
        <v>0.20669773076291145</v>
      </c>
      <c r="AL184" s="3">
        <v>0</v>
      </c>
      <c r="AM184" s="4">
        <v>0</v>
      </c>
      <c r="AN184" s="10">
        <v>0</v>
      </c>
      <c r="AO184" s="13">
        <f t="shared" si="2"/>
        <v>20.670341492630019</v>
      </c>
    </row>
    <row r="185" spans="1:41" ht="25.5" outlineLevel="5">
      <c r="A185" s="7" t="s">
        <v>247</v>
      </c>
      <c r="B185" s="8" t="s">
        <v>20</v>
      </c>
      <c r="C185" s="8" t="s">
        <v>21</v>
      </c>
      <c r="D185" s="8" t="s">
        <v>197</v>
      </c>
      <c r="E185" s="8" t="s">
        <v>20</v>
      </c>
      <c r="F185" s="8" t="s">
        <v>20</v>
      </c>
      <c r="G185" s="8"/>
      <c r="H185" s="8"/>
      <c r="I185" s="8"/>
      <c r="J185" s="8"/>
      <c r="K185" s="8"/>
      <c r="L185" s="8"/>
      <c r="M185" s="9">
        <v>0</v>
      </c>
      <c r="N185" s="37">
        <v>1062.4000000000001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>
        <v>0</v>
      </c>
      <c r="W185" s="37">
        <v>0</v>
      </c>
      <c r="X185" s="37">
        <v>0</v>
      </c>
      <c r="Y185" s="37">
        <v>0</v>
      </c>
      <c r="Z185" s="37">
        <v>0</v>
      </c>
      <c r="AA185" s="37">
        <v>0</v>
      </c>
      <c r="AB185" s="37">
        <v>0</v>
      </c>
      <c r="AC185" s="37">
        <v>0</v>
      </c>
      <c r="AD185" s="37">
        <v>0</v>
      </c>
      <c r="AE185" s="37">
        <v>662.9</v>
      </c>
      <c r="AF185" s="3">
        <v>0</v>
      </c>
      <c r="AG185" s="3">
        <v>0</v>
      </c>
      <c r="AH185" s="3">
        <v>662.93600000000004</v>
      </c>
      <c r="AI185" s="3">
        <v>-662.93600000000004</v>
      </c>
      <c r="AJ185" s="3">
        <v>0</v>
      </c>
      <c r="AK185" s="4">
        <v>0.62399849397590357</v>
      </c>
      <c r="AL185" s="3">
        <v>0</v>
      </c>
      <c r="AM185" s="4">
        <v>0</v>
      </c>
      <c r="AN185" s="10">
        <v>0</v>
      </c>
      <c r="AO185" s="13">
        <f t="shared" si="2"/>
        <v>62.39646084337349</v>
      </c>
    </row>
    <row r="186" spans="1:41" ht="25.5" outlineLevel="5">
      <c r="A186" s="7" t="s">
        <v>248</v>
      </c>
      <c r="B186" s="8" t="s">
        <v>20</v>
      </c>
      <c r="C186" s="8" t="s">
        <v>21</v>
      </c>
      <c r="D186" s="8" t="s">
        <v>198</v>
      </c>
      <c r="E186" s="8" t="s">
        <v>20</v>
      </c>
      <c r="F186" s="8" t="s">
        <v>20</v>
      </c>
      <c r="G186" s="8"/>
      <c r="H186" s="8"/>
      <c r="I186" s="8"/>
      <c r="J186" s="8"/>
      <c r="K186" s="8"/>
      <c r="L186" s="8"/>
      <c r="M186" s="9">
        <v>0</v>
      </c>
      <c r="N186" s="37">
        <v>35</v>
      </c>
      <c r="O186" s="37">
        <v>0</v>
      </c>
      <c r="P186" s="37">
        <v>0</v>
      </c>
      <c r="Q186" s="37">
        <v>0</v>
      </c>
      <c r="R186" s="37">
        <v>0</v>
      </c>
      <c r="S186" s="37">
        <v>0</v>
      </c>
      <c r="T186" s="37">
        <v>0</v>
      </c>
      <c r="U186" s="37">
        <v>0</v>
      </c>
      <c r="V186" s="37">
        <v>0</v>
      </c>
      <c r="W186" s="37">
        <v>0</v>
      </c>
      <c r="X186" s="37">
        <v>0</v>
      </c>
      <c r="Y186" s="37">
        <v>0</v>
      </c>
      <c r="Z186" s="37">
        <v>0</v>
      </c>
      <c r="AA186" s="37">
        <v>0</v>
      </c>
      <c r="AB186" s="37">
        <v>0</v>
      </c>
      <c r="AC186" s="37">
        <v>0</v>
      </c>
      <c r="AD186" s="37">
        <v>0</v>
      </c>
      <c r="AE186" s="37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4">
        <v>0</v>
      </c>
      <c r="AL186" s="3">
        <v>0</v>
      </c>
      <c r="AM186" s="4">
        <v>0</v>
      </c>
      <c r="AN186" s="10">
        <v>0</v>
      </c>
      <c r="AO186" s="13">
        <f t="shared" si="2"/>
        <v>0</v>
      </c>
    </row>
    <row r="187" spans="1:41" outlineLevel="4">
      <c r="A187" s="7" t="s">
        <v>351</v>
      </c>
      <c r="B187" s="8" t="s">
        <v>20</v>
      </c>
      <c r="C187" s="8" t="s">
        <v>21</v>
      </c>
      <c r="D187" s="8" t="s">
        <v>199</v>
      </c>
      <c r="E187" s="8" t="s">
        <v>20</v>
      </c>
      <c r="F187" s="8" t="s">
        <v>20</v>
      </c>
      <c r="G187" s="8"/>
      <c r="H187" s="8"/>
      <c r="I187" s="8"/>
      <c r="J187" s="8"/>
      <c r="K187" s="8"/>
      <c r="L187" s="8"/>
      <c r="M187" s="9">
        <v>0</v>
      </c>
      <c r="N187" s="37">
        <v>835.1</v>
      </c>
      <c r="O187" s="37">
        <v>0</v>
      </c>
      <c r="P187" s="37">
        <v>0</v>
      </c>
      <c r="Q187" s="37">
        <v>0</v>
      </c>
      <c r="R187" s="37">
        <v>0</v>
      </c>
      <c r="S187" s="37">
        <v>0</v>
      </c>
      <c r="T187" s="37">
        <v>0</v>
      </c>
      <c r="U187" s="37">
        <v>0</v>
      </c>
      <c r="V187" s="37">
        <v>0</v>
      </c>
      <c r="W187" s="37">
        <v>0</v>
      </c>
      <c r="X187" s="37">
        <v>0</v>
      </c>
      <c r="Y187" s="37">
        <v>0</v>
      </c>
      <c r="Z187" s="37">
        <v>0</v>
      </c>
      <c r="AA187" s="37">
        <v>0</v>
      </c>
      <c r="AB187" s="37">
        <v>0</v>
      </c>
      <c r="AC187" s="37">
        <v>0</v>
      </c>
      <c r="AD187" s="37">
        <v>0</v>
      </c>
      <c r="AE187" s="37">
        <v>187.5</v>
      </c>
      <c r="AF187" s="3">
        <v>0</v>
      </c>
      <c r="AG187" s="3">
        <v>0</v>
      </c>
      <c r="AH187" s="3">
        <v>187.4546</v>
      </c>
      <c r="AI187" s="3">
        <v>-187.4546</v>
      </c>
      <c r="AJ187" s="3">
        <v>0</v>
      </c>
      <c r="AK187" s="4">
        <v>0.22446964435396957</v>
      </c>
      <c r="AL187" s="3">
        <v>0</v>
      </c>
      <c r="AM187" s="4">
        <v>0</v>
      </c>
      <c r="AN187" s="10">
        <v>0</v>
      </c>
      <c r="AO187" s="13">
        <f t="shared" si="2"/>
        <v>22.452400910070651</v>
      </c>
    </row>
    <row r="188" spans="1:41" outlineLevel="3">
      <c r="A188" s="7" t="s">
        <v>352</v>
      </c>
      <c r="B188" s="8" t="s">
        <v>20</v>
      </c>
      <c r="C188" s="8" t="s">
        <v>21</v>
      </c>
      <c r="D188" s="8" t="s">
        <v>200</v>
      </c>
      <c r="E188" s="8" t="s">
        <v>20</v>
      </c>
      <c r="F188" s="8" t="s">
        <v>20</v>
      </c>
      <c r="G188" s="8"/>
      <c r="H188" s="8"/>
      <c r="I188" s="8"/>
      <c r="J188" s="8"/>
      <c r="K188" s="8"/>
      <c r="L188" s="8"/>
      <c r="M188" s="9">
        <v>0</v>
      </c>
      <c r="N188" s="37">
        <v>1608</v>
      </c>
      <c r="O188" s="37">
        <v>0</v>
      </c>
      <c r="P188" s="37">
        <v>0</v>
      </c>
      <c r="Q188" s="37">
        <v>0</v>
      </c>
      <c r="R188" s="37">
        <v>0</v>
      </c>
      <c r="S188" s="37">
        <v>0</v>
      </c>
      <c r="T188" s="37">
        <v>0</v>
      </c>
      <c r="U188" s="37">
        <v>0</v>
      </c>
      <c r="V188" s="37">
        <v>0</v>
      </c>
      <c r="W188" s="37">
        <v>0</v>
      </c>
      <c r="X188" s="37">
        <v>0</v>
      </c>
      <c r="Y188" s="37">
        <v>0</v>
      </c>
      <c r="Z188" s="37">
        <v>0</v>
      </c>
      <c r="AA188" s="37">
        <v>0</v>
      </c>
      <c r="AB188" s="37">
        <v>0</v>
      </c>
      <c r="AC188" s="37">
        <v>0</v>
      </c>
      <c r="AD188" s="37">
        <v>0</v>
      </c>
      <c r="AE188" s="37">
        <v>398.2</v>
      </c>
      <c r="AF188" s="3">
        <v>0</v>
      </c>
      <c r="AG188" s="3">
        <v>0</v>
      </c>
      <c r="AH188" s="3">
        <v>398.22059999999999</v>
      </c>
      <c r="AI188" s="3">
        <v>-398.22059999999999</v>
      </c>
      <c r="AJ188" s="3">
        <v>0</v>
      </c>
      <c r="AK188" s="4">
        <v>0.24764962686567163</v>
      </c>
      <c r="AL188" s="3">
        <v>0</v>
      </c>
      <c r="AM188" s="4">
        <v>0</v>
      </c>
      <c r="AN188" s="10">
        <v>0</v>
      </c>
      <c r="AO188" s="13">
        <f t="shared" si="2"/>
        <v>24.763681592039799</v>
      </c>
    </row>
    <row r="189" spans="1:41" outlineLevel="3">
      <c r="A189" s="7" t="s">
        <v>255</v>
      </c>
      <c r="B189" s="8" t="s">
        <v>20</v>
      </c>
      <c r="C189" s="8" t="s">
        <v>21</v>
      </c>
      <c r="D189" s="8" t="s">
        <v>201</v>
      </c>
      <c r="E189" s="8" t="s">
        <v>20</v>
      </c>
      <c r="F189" s="8" t="s">
        <v>20</v>
      </c>
      <c r="G189" s="8"/>
      <c r="H189" s="8"/>
      <c r="I189" s="8"/>
      <c r="J189" s="8"/>
      <c r="K189" s="8"/>
      <c r="L189" s="8"/>
      <c r="M189" s="9">
        <v>0</v>
      </c>
      <c r="N189" s="37">
        <v>924.8</v>
      </c>
      <c r="O189" s="37">
        <v>0</v>
      </c>
      <c r="P189" s="37">
        <v>0</v>
      </c>
      <c r="Q189" s="37">
        <v>0</v>
      </c>
      <c r="R189" s="37">
        <v>0</v>
      </c>
      <c r="S189" s="37">
        <v>0</v>
      </c>
      <c r="T189" s="37">
        <v>0</v>
      </c>
      <c r="U189" s="37">
        <v>0</v>
      </c>
      <c r="V189" s="37">
        <v>0</v>
      </c>
      <c r="W189" s="37">
        <v>0</v>
      </c>
      <c r="X189" s="37">
        <v>0</v>
      </c>
      <c r="Y189" s="37">
        <v>0</v>
      </c>
      <c r="Z189" s="37">
        <v>0</v>
      </c>
      <c r="AA189" s="37">
        <v>0</v>
      </c>
      <c r="AB189" s="37">
        <v>0</v>
      </c>
      <c r="AC189" s="37">
        <v>0</v>
      </c>
      <c r="AD189" s="37">
        <v>0</v>
      </c>
      <c r="AE189" s="37">
        <v>459.3</v>
      </c>
      <c r="AF189" s="3">
        <v>0</v>
      </c>
      <c r="AG189" s="3">
        <v>0</v>
      </c>
      <c r="AH189" s="3">
        <v>459.29109999999997</v>
      </c>
      <c r="AI189" s="3">
        <v>-459.29109999999997</v>
      </c>
      <c r="AJ189" s="3">
        <v>0</v>
      </c>
      <c r="AK189" s="4">
        <v>0.49663830017301036</v>
      </c>
      <c r="AL189" s="3">
        <v>0</v>
      </c>
      <c r="AM189" s="4">
        <v>0</v>
      </c>
      <c r="AN189" s="10">
        <v>0</v>
      </c>
      <c r="AO189" s="13">
        <f t="shared" si="2"/>
        <v>49.664792387543258</v>
      </c>
    </row>
    <row r="190" spans="1:41" ht="38.25" outlineLevel="4">
      <c r="A190" s="7" t="s">
        <v>353</v>
      </c>
      <c r="B190" s="8" t="s">
        <v>20</v>
      </c>
      <c r="C190" s="8" t="s">
        <v>21</v>
      </c>
      <c r="D190" s="8" t="s">
        <v>202</v>
      </c>
      <c r="E190" s="8" t="s">
        <v>20</v>
      </c>
      <c r="F190" s="8" t="s">
        <v>20</v>
      </c>
      <c r="G190" s="8"/>
      <c r="H190" s="8"/>
      <c r="I190" s="8"/>
      <c r="J190" s="8"/>
      <c r="K190" s="8"/>
      <c r="L190" s="8"/>
      <c r="M190" s="9">
        <v>0</v>
      </c>
      <c r="N190" s="37">
        <v>70</v>
      </c>
      <c r="O190" s="37">
        <v>0</v>
      </c>
      <c r="P190" s="37">
        <v>0</v>
      </c>
      <c r="Q190" s="37">
        <v>0</v>
      </c>
      <c r="R190" s="37">
        <v>0</v>
      </c>
      <c r="S190" s="37">
        <v>0</v>
      </c>
      <c r="T190" s="37">
        <v>0</v>
      </c>
      <c r="U190" s="37">
        <v>0</v>
      </c>
      <c r="V190" s="37">
        <v>0</v>
      </c>
      <c r="W190" s="37">
        <v>0</v>
      </c>
      <c r="X190" s="37">
        <v>0</v>
      </c>
      <c r="Y190" s="37">
        <v>0</v>
      </c>
      <c r="Z190" s="37">
        <v>0</v>
      </c>
      <c r="AA190" s="37">
        <v>0</v>
      </c>
      <c r="AB190" s="37">
        <v>0</v>
      </c>
      <c r="AC190" s="37">
        <v>0</v>
      </c>
      <c r="AD190" s="37">
        <v>0</v>
      </c>
      <c r="AE190" s="37">
        <v>19</v>
      </c>
      <c r="AF190" s="3">
        <v>0</v>
      </c>
      <c r="AG190" s="3">
        <v>0</v>
      </c>
      <c r="AH190" s="3">
        <v>18.969000000000001</v>
      </c>
      <c r="AI190" s="3">
        <v>-18.969000000000001</v>
      </c>
      <c r="AJ190" s="3">
        <v>0</v>
      </c>
      <c r="AK190" s="4">
        <v>0.27098571428571427</v>
      </c>
      <c r="AL190" s="3">
        <v>0</v>
      </c>
      <c r="AM190" s="4">
        <v>0</v>
      </c>
      <c r="AN190" s="10">
        <v>0</v>
      </c>
      <c r="AO190" s="13">
        <f t="shared" ref="AO190:AO213" si="3">AE190/N190*100</f>
        <v>27.142857142857142</v>
      </c>
    </row>
    <row r="191" spans="1:41" ht="25.5" outlineLevel="4">
      <c r="A191" s="7" t="s">
        <v>354</v>
      </c>
      <c r="B191" s="8" t="s">
        <v>20</v>
      </c>
      <c r="C191" s="8" t="s">
        <v>21</v>
      </c>
      <c r="D191" s="8" t="s">
        <v>203</v>
      </c>
      <c r="E191" s="8" t="s">
        <v>20</v>
      </c>
      <c r="F191" s="8" t="s">
        <v>20</v>
      </c>
      <c r="G191" s="8"/>
      <c r="H191" s="8"/>
      <c r="I191" s="8"/>
      <c r="J191" s="8"/>
      <c r="K191" s="8"/>
      <c r="L191" s="8"/>
      <c r="M191" s="9">
        <v>0</v>
      </c>
      <c r="N191" s="37">
        <v>77</v>
      </c>
      <c r="O191" s="37">
        <v>0</v>
      </c>
      <c r="P191" s="37">
        <v>0</v>
      </c>
      <c r="Q191" s="37">
        <v>0</v>
      </c>
      <c r="R191" s="37">
        <v>0</v>
      </c>
      <c r="S191" s="37">
        <v>0</v>
      </c>
      <c r="T191" s="37">
        <v>0</v>
      </c>
      <c r="U191" s="37">
        <v>0</v>
      </c>
      <c r="V191" s="37">
        <v>0</v>
      </c>
      <c r="W191" s="37">
        <v>0</v>
      </c>
      <c r="X191" s="37">
        <v>0</v>
      </c>
      <c r="Y191" s="37">
        <v>0</v>
      </c>
      <c r="Z191" s="37">
        <v>0</v>
      </c>
      <c r="AA191" s="37">
        <v>0</v>
      </c>
      <c r="AB191" s="37">
        <v>0</v>
      </c>
      <c r="AC191" s="37">
        <v>0</v>
      </c>
      <c r="AD191" s="37">
        <v>0</v>
      </c>
      <c r="AE191" s="37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4">
        <v>0</v>
      </c>
      <c r="AL191" s="3">
        <v>0</v>
      </c>
      <c r="AM191" s="4">
        <v>0</v>
      </c>
      <c r="AN191" s="10">
        <v>0</v>
      </c>
      <c r="AO191" s="13">
        <f t="shared" si="3"/>
        <v>0</v>
      </c>
    </row>
    <row r="192" spans="1:41" outlineLevel="4">
      <c r="A192" s="7" t="s">
        <v>355</v>
      </c>
      <c r="B192" s="8" t="s">
        <v>20</v>
      </c>
      <c r="C192" s="8" t="s">
        <v>21</v>
      </c>
      <c r="D192" s="8" t="s">
        <v>204</v>
      </c>
      <c r="E192" s="8" t="s">
        <v>20</v>
      </c>
      <c r="F192" s="8" t="s">
        <v>20</v>
      </c>
      <c r="G192" s="8"/>
      <c r="H192" s="8"/>
      <c r="I192" s="8"/>
      <c r="J192" s="8"/>
      <c r="K192" s="8"/>
      <c r="L192" s="8"/>
      <c r="M192" s="9">
        <v>0</v>
      </c>
      <c r="N192" s="37">
        <v>157.1</v>
      </c>
      <c r="O192" s="37">
        <v>0</v>
      </c>
      <c r="P192" s="37">
        <v>0</v>
      </c>
      <c r="Q192" s="37">
        <v>0</v>
      </c>
      <c r="R192" s="37">
        <v>0</v>
      </c>
      <c r="S192" s="37">
        <v>0</v>
      </c>
      <c r="T192" s="37">
        <v>0</v>
      </c>
      <c r="U192" s="37">
        <v>0</v>
      </c>
      <c r="V192" s="37">
        <v>0</v>
      </c>
      <c r="W192" s="37">
        <v>0</v>
      </c>
      <c r="X192" s="37">
        <v>0</v>
      </c>
      <c r="Y192" s="37">
        <v>0</v>
      </c>
      <c r="Z192" s="37">
        <v>0</v>
      </c>
      <c r="AA192" s="37">
        <v>0</v>
      </c>
      <c r="AB192" s="37">
        <v>0</v>
      </c>
      <c r="AC192" s="37">
        <v>0</v>
      </c>
      <c r="AD192" s="37">
        <v>0</v>
      </c>
      <c r="AE192" s="37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4">
        <v>0</v>
      </c>
      <c r="AL192" s="3">
        <v>0</v>
      </c>
      <c r="AM192" s="4">
        <v>0</v>
      </c>
      <c r="AN192" s="10">
        <v>0</v>
      </c>
      <c r="AO192" s="13">
        <f t="shared" si="3"/>
        <v>0</v>
      </c>
    </row>
    <row r="193" spans="1:41" ht="25.5" outlineLevel="4">
      <c r="A193" s="7" t="s">
        <v>256</v>
      </c>
      <c r="B193" s="8" t="s">
        <v>20</v>
      </c>
      <c r="C193" s="8" t="s">
        <v>21</v>
      </c>
      <c r="D193" s="8" t="s">
        <v>205</v>
      </c>
      <c r="E193" s="8" t="s">
        <v>20</v>
      </c>
      <c r="F193" s="8" t="s">
        <v>20</v>
      </c>
      <c r="G193" s="8"/>
      <c r="H193" s="8"/>
      <c r="I193" s="8"/>
      <c r="J193" s="8"/>
      <c r="K193" s="8"/>
      <c r="L193" s="8"/>
      <c r="M193" s="9">
        <v>0</v>
      </c>
      <c r="N193" s="37">
        <v>620.70000000000005</v>
      </c>
      <c r="O193" s="37">
        <v>0</v>
      </c>
      <c r="P193" s="37">
        <v>0</v>
      </c>
      <c r="Q193" s="37">
        <v>0</v>
      </c>
      <c r="R193" s="37">
        <v>0</v>
      </c>
      <c r="S193" s="37">
        <v>0</v>
      </c>
      <c r="T193" s="37">
        <v>0</v>
      </c>
      <c r="U193" s="37">
        <v>0</v>
      </c>
      <c r="V193" s="37">
        <v>0</v>
      </c>
      <c r="W193" s="37">
        <v>0</v>
      </c>
      <c r="X193" s="37">
        <v>0</v>
      </c>
      <c r="Y193" s="37">
        <v>0</v>
      </c>
      <c r="Z193" s="37">
        <v>0</v>
      </c>
      <c r="AA193" s="37">
        <v>0</v>
      </c>
      <c r="AB193" s="37">
        <v>0</v>
      </c>
      <c r="AC193" s="37">
        <v>0</v>
      </c>
      <c r="AD193" s="37">
        <v>0</v>
      </c>
      <c r="AE193" s="37">
        <v>440.3</v>
      </c>
      <c r="AF193" s="3">
        <v>0</v>
      </c>
      <c r="AG193" s="3">
        <v>0</v>
      </c>
      <c r="AH193" s="3">
        <v>440.32209999999998</v>
      </c>
      <c r="AI193" s="3">
        <v>-440.32209999999998</v>
      </c>
      <c r="AJ193" s="3">
        <v>0</v>
      </c>
      <c r="AK193" s="4">
        <v>0.7093960045110359</v>
      </c>
      <c r="AL193" s="3">
        <v>0</v>
      </c>
      <c r="AM193" s="4">
        <v>0</v>
      </c>
      <c r="AN193" s="10">
        <v>0</v>
      </c>
      <c r="AO193" s="13">
        <f t="shared" si="3"/>
        <v>70.936039954889637</v>
      </c>
    </row>
    <row r="194" spans="1:41" outlineLevel="3">
      <c r="A194" s="7" t="s">
        <v>356</v>
      </c>
      <c r="B194" s="8" t="s">
        <v>20</v>
      </c>
      <c r="C194" s="8" t="s">
        <v>21</v>
      </c>
      <c r="D194" s="8" t="s">
        <v>206</v>
      </c>
      <c r="E194" s="8" t="s">
        <v>20</v>
      </c>
      <c r="F194" s="8" t="s">
        <v>20</v>
      </c>
      <c r="G194" s="8"/>
      <c r="H194" s="8"/>
      <c r="I194" s="8"/>
      <c r="J194" s="8"/>
      <c r="K194" s="8"/>
      <c r="L194" s="8"/>
      <c r="M194" s="9">
        <v>0</v>
      </c>
      <c r="N194" s="37">
        <v>200</v>
      </c>
      <c r="O194" s="37">
        <v>0</v>
      </c>
      <c r="P194" s="37">
        <v>0</v>
      </c>
      <c r="Q194" s="37">
        <v>0</v>
      </c>
      <c r="R194" s="37">
        <v>0</v>
      </c>
      <c r="S194" s="37">
        <v>0</v>
      </c>
      <c r="T194" s="37">
        <v>0</v>
      </c>
      <c r="U194" s="37">
        <v>0</v>
      </c>
      <c r="V194" s="37">
        <v>0</v>
      </c>
      <c r="W194" s="37">
        <v>0</v>
      </c>
      <c r="X194" s="37">
        <v>0</v>
      </c>
      <c r="Y194" s="37">
        <v>0</v>
      </c>
      <c r="Z194" s="37">
        <v>0</v>
      </c>
      <c r="AA194" s="37">
        <v>0</v>
      </c>
      <c r="AB194" s="37">
        <v>0</v>
      </c>
      <c r="AC194" s="37">
        <v>0</v>
      </c>
      <c r="AD194" s="37">
        <v>0</v>
      </c>
      <c r="AE194" s="37">
        <v>171.4</v>
      </c>
      <c r="AF194" s="3">
        <v>0</v>
      </c>
      <c r="AG194" s="3">
        <v>0</v>
      </c>
      <c r="AH194" s="3">
        <v>171.3708</v>
      </c>
      <c r="AI194" s="3">
        <v>-171.3708</v>
      </c>
      <c r="AJ194" s="3">
        <v>0</v>
      </c>
      <c r="AK194" s="4">
        <v>0.856854</v>
      </c>
      <c r="AL194" s="3">
        <v>0</v>
      </c>
      <c r="AM194" s="4">
        <v>0</v>
      </c>
      <c r="AN194" s="10">
        <v>0</v>
      </c>
      <c r="AO194" s="13">
        <f t="shared" si="3"/>
        <v>85.7</v>
      </c>
    </row>
    <row r="195" spans="1:41" ht="25.5" outlineLevel="3">
      <c r="A195" s="7" t="s">
        <v>357</v>
      </c>
      <c r="B195" s="8" t="s">
        <v>20</v>
      </c>
      <c r="C195" s="8" t="s">
        <v>21</v>
      </c>
      <c r="D195" s="8" t="s">
        <v>207</v>
      </c>
      <c r="E195" s="8" t="s">
        <v>20</v>
      </c>
      <c r="F195" s="8" t="s">
        <v>20</v>
      </c>
      <c r="G195" s="8"/>
      <c r="H195" s="8"/>
      <c r="I195" s="8"/>
      <c r="J195" s="8"/>
      <c r="K195" s="8"/>
      <c r="L195" s="8"/>
      <c r="M195" s="9">
        <v>0</v>
      </c>
      <c r="N195" s="37">
        <v>50</v>
      </c>
      <c r="O195" s="37">
        <v>0</v>
      </c>
      <c r="P195" s="37">
        <v>0</v>
      </c>
      <c r="Q195" s="37">
        <v>0</v>
      </c>
      <c r="R195" s="37">
        <v>0</v>
      </c>
      <c r="S195" s="37">
        <v>0</v>
      </c>
      <c r="T195" s="37">
        <v>0</v>
      </c>
      <c r="U195" s="37">
        <v>0</v>
      </c>
      <c r="V195" s="37">
        <v>0</v>
      </c>
      <c r="W195" s="37">
        <v>0</v>
      </c>
      <c r="X195" s="37">
        <v>0</v>
      </c>
      <c r="Y195" s="37">
        <v>0</v>
      </c>
      <c r="Z195" s="37">
        <v>0</v>
      </c>
      <c r="AA195" s="37">
        <v>0</v>
      </c>
      <c r="AB195" s="37">
        <v>0</v>
      </c>
      <c r="AC195" s="37">
        <v>0</v>
      </c>
      <c r="AD195" s="37">
        <v>0</v>
      </c>
      <c r="AE195" s="37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4">
        <v>0</v>
      </c>
      <c r="AL195" s="3">
        <v>0</v>
      </c>
      <c r="AM195" s="4">
        <v>0</v>
      </c>
      <c r="AN195" s="10">
        <v>0</v>
      </c>
      <c r="AO195" s="13">
        <f t="shared" si="3"/>
        <v>0</v>
      </c>
    </row>
    <row r="196" spans="1:41" ht="16.5" customHeight="1" outlineLevel="3">
      <c r="A196" s="7" t="s">
        <v>358</v>
      </c>
      <c r="B196" s="8" t="s">
        <v>20</v>
      </c>
      <c r="C196" s="8" t="s">
        <v>21</v>
      </c>
      <c r="D196" s="8" t="s">
        <v>208</v>
      </c>
      <c r="E196" s="8" t="s">
        <v>20</v>
      </c>
      <c r="F196" s="8" t="s">
        <v>20</v>
      </c>
      <c r="G196" s="8"/>
      <c r="H196" s="8"/>
      <c r="I196" s="8"/>
      <c r="J196" s="8"/>
      <c r="K196" s="8"/>
      <c r="L196" s="8"/>
      <c r="M196" s="9">
        <v>0</v>
      </c>
      <c r="N196" s="37">
        <v>72</v>
      </c>
      <c r="O196" s="37">
        <v>0</v>
      </c>
      <c r="P196" s="37">
        <v>0</v>
      </c>
      <c r="Q196" s="37">
        <v>0</v>
      </c>
      <c r="R196" s="37">
        <v>0</v>
      </c>
      <c r="S196" s="37">
        <v>0</v>
      </c>
      <c r="T196" s="37">
        <v>0</v>
      </c>
      <c r="U196" s="37">
        <v>0</v>
      </c>
      <c r="V196" s="37">
        <v>0</v>
      </c>
      <c r="W196" s="37">
        <v>0</v>
      </c>
      <c r="X196" s="37">
        <v>0</v>
      </c>
      <c r="Y196" s="37">
        <v>0</v>
      </c>
      <c r="Z196" s="37">
        <v>0</v>
      </c>
      <c r="AA196" s="37">
        <v>0</v>
      </c>
      <c r="AB196" s="37">
        <v>0</v>
      </c>
      <c r="AC196" s="37">
        <v>0</v>
      </c>
      <c r="AD196" s="37">
        <v>0</v>
      </c>
      <c r="AE196" s="37">
        <v>0.6</v>
      </c>
      <c r="AF196" s="3">
        <v>0</v>
      </c>
      <c r="AG196" s="3">
        <v>0</v>
      </c>
      <c r="AH196" s="3">
        <v>0.6</v>
      </c>
      <c r="AI196" s="3">
        <v>-0.6</v>
      </c>
      <c r="AJ196" s="3">
        <v>0</v>
      </c>
      <c r="AK196" s="4">
        <v>8.3333333333333332E-3</v>
      </c>
      <c r="AL196" s="3">
        <v>0</v>
      </c>
      <c r="AM196" s="4">
        <v>0</v>
      </c>
      <c r="AN196" s="10">
        <v>0</v>
      </c>
      <c r="AO196" s="13">
        <f t="shared" si="3"/>
        <v>0.83333333333333337</v>
      </c>
    </row>
    <row r="197" spans="1:41" outlineLevel="4">
      <c r="A197" s="7" t="s">
        <v>359</v>
      </c>
      <c r="B197" s="8" t="s">
        <v>20</v>
      </c>
      <c r="C197" s="8" t="s">
        <v>21</v>
      </c>
      <c r="D197" s="8" t="s">
        <v>209</v>
      </c>
      <c r="E197" s="8" t="s">
        <v>20</v>
      </c>
      <c r="F197" s="8" t="s">
        <v>20</v>
      </c>
      <c r="G197" s="8"/>
      <c r="H197" s="8"/>
      <c r="I197" s="8"/>
      <c r="J197" s="8"/>
      <c r="K197" s="8"/>
      <c r="L197" s="8"/>
      <c r="M197" s="9">
        <v>0</v>
      </c>
      <c r="N197" s="37">
        <v>72</v>
      </c>
      <c r="O197" s="37">
        <v>0</v>
      </c>
      <c r="P197" s="37">
        <v>0</v>
      </c>
      <c r="Q197" s="37">
        <v>0</v>
      </c>
      <c r="R197" s="37">
        <v>0</v>
      </c>
      <c r="S197" s="37">
        <v>0</v>
      </c>
      <c r="T197" s="37">
        <v>0</v>
      </c>
      <c r="U197" s="37">
        <v>0</v>
      </c>
      <c r="V197" s="37">
        <v>0</v>
      </c>
      <c r="W197" s="37">
        <v>0</v>
      </c>
      <c r="X197" s="37">
        <v>0</v>
      </c>
      <c r="Y197" s="37">
        <v>0</v>
      </c>
      <c r="Z197" s="37">
        <v>0</v>
      </c>
      <c r="AA197" s="37">
        <v>0</v>
      </c>
      <c r="AB197" s="37">
        <v>0</v>
      </c>
      <c r="AC197" s="37">
        <v>0</v>
      </c>
      <c r="AD197" s="37">
        <v>0</v>
      </c>
      <c r="AE197" s="37">
        <v>0.6</v>
      </c>
      <c r="AF197" s="3">
        <v>0</v>
      </c>
      <c r="AG197" s="3">
        <v>0</v>
      </c>
      <c r="AH197" s="3">
        <v>0.6</v>
      </c>
      <c r="AI197" s="3">
        <v>-0.6</v>
      </c>
      <c r="AJ197" s="3">
        <v>0</v>
      </c>
      <c r="AK197" s="4">
        <v>8.3333333333333332E-3</v>
      </c>
      <c r="AL197" s="3">
        <v>0</v>
      </c>
      <c r="AM197" s="4">
        <v>0</v>
      </c>
      <c r="AN197" s="10">
        <v>0</v>
      </c>
      <c r="AO197" s="13">
        <f t="shared" si="3"/>
        <v>0.83333333333333337</v>
      </c>
    </row>
    <row r="198" spans="1:41" outlineLevel="3">
      <c r="A198" s="7" t="s">
        <v>274</v>
      </c>
      <c r="B198" s="8" t="s">
        <v>20</v>
      </c>
      <c r="C198" s="8" t="s">
        <v>21</v>
      </c>
      <c r="D198" s="8" t="s">
        <v>210</v>
      </c>
      <c r="E198" s="8" t="s">
        <v>20</v>
      </c>
      <c r="F198" s="8" t="s">
        <v>20</v>
      </c>
      <c r="G198" s="8"/>
      <c r="H198" s="8"/>
      <c r="I198" s="8"/>
      <c r="J198" s="8"/>
      <c r="K198" s="8"/>
      <c r="L198" s="8"/>
      <c r="M198" s="9">
        <v>0</v>
      </c>
      <c r="N198" s="37">
        <v>0.8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  <c r="T198" s="37">
        <v>0</v>
      </c>
      <c r="U198" s="37">
        <v>0</v>
      </c>
      <c r="V198" s="37">
        <v>0</v>
      </c>
      <c r="W198" s="37">
        <v>0</v>
      </c>
      <c r="X198" s="37">
        <v>0</v>
      </c>
      <c r="Y198" s="37">
        <v>0</v>
      </c>
      <c r="Z198" s="37">
        <v>0</v>
      </c>
      <c r="AA198" s="37">
        <v>0</v>
      </c>
      <c r="AB198" s="37">
        <v>0</v>
      </c>
      <c r="AC198" s="37">
        <v>0</v>
      </c>
      <c r="AD198" s="37">
        <v>0</v>
      </c>
      <c r="AE198" s="37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4">
        <v>0</v>
      </c>
      <c r="AL198" s="3">
        <v>0</v>
      </c>
      <c r="AM198" s="4">
        <v>0</v>
      </c>
      <c r="AN198" s="10">
        <v>0</v>
      </c>
      <c r="AO198" s="13">
        <f t="shared" si="3"/>
        <v>0</v>
      </c>
    </row>
    <row r="199" spans="1:41" ht="42.75" customHeight="1" outlineLevel="4">
      <c r="A199" s="7" t="s">
        <v>0</v>
      </c>
      <c r="B199" s="8" t="s">
        <v>20</v>
      </c>
      <c r="C199" s="8" t="s">
        <v>21</v>
      </c>
      <c r="D199" s="8" t="s">
        <v>211</v>
      </c>
      <c r="E199" s="8" t="s">
        <v>20</v>
      </c>
      <c r="F199" s="8" t="s">
        <v>20</v>
      </c>
      <c r="G199" s="8"/>
      <c r="H199" s="8"/>
      <c r="I199" s="8"/>
      <c r="J199" s="8"/>
      <c r="K199" s="8"/>
      <c r="L199" s="8"/>
      <c r="M199" s="9">
        <v>0</v>
      </c>
      <c r="N199" s="37">
        <v>0.8</v>
      </c>
      <c r="O199" s="37">
        <v>0</v>
      </c>
      <c r="P199" s="37">
        <v>0</v>
      </c>
      <c r="Q199" s="37">
        <v>0</v>
      </c>
      <c r="R199" s="37">
        <v>0</v>
      </c>
      <c r="S199" s="37">
        <v>0</v>
      </c>
      <c r="T199" s="37">
        <v>0</v>
      </c>
      <c r="U199" s="37">
        <v>0</v>
      </c>
      <c r="V199" s="37">
        <v>0</v>
      </c>
      <c r="W199" s="37">
        <v>0</v>
      </c>
      <c r="X199" s="37">
        <v>0</v>
      </c>
      <c r="Y199" s="37">
        <v>0</v>
      </c>
      <c r="Z199" s="37">
        <v>0</v>
      </c>
      <c r="AA199" s="37">
        <v>0</v>
      </c>
      <c r="AB199" s="37">
        <v>0</v>
      </c>
      <c r="AC199" s="37">
        <v>0</v>
      </c>
      <c r="AD199" s="37">
        <v>0</v>
      </c>
      <c r="AE199" s="37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4">
        <v>0</v>
      </c>
      <c r="AL199" s="3">
        <v>0</v>
      </c>
      <c r="AM199" s="4">
        <v>0</v>
      </c>
      <c r="AN199" s="10">
        <v>0</v>
      </c>
      <c r="AO199" s="13">
        <f t="shared" si="3"/>
        <v>0</v>
      </c>
    </row>
    <row r="200" spans="1:41" ht="38.25">
      <c r="A200" s="14" t="s">
        <v>1</v>
      </c>
      <c r="B200" s="15" t="s">
        <v>20</v>
      </c>
      <c r="C200" s="15" t="s">
        <v>21</v>
      </c>
      <c r="D200" s="15" t="s">
        <v>212</v>
      </c>
      <c r="E200" s="15" t="s">
        <v>20</v>
      </c>
      <c r="F200" s="15" t="s">
        <v>20</v>
      </c>
      <c r="G200" s="15"/>
      <c r="H200" s="15"/>
      <c r="I200" s="15"/>
      <c r="J200" s="15"/>
      <c r="K200" s="15"/>
      <c r="L200" s="15"/>
      <c r="M200" s="16">
        <v>0</v>
      </c>
      <c r="N200" s="36">
        <f>N201+N203</f>
        <v>22962.2</v>
      </c>
      <c r="O200" s="36"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0</v>
      </c>
      <c r="V200" s="36">
        <v>0</v>
      </c>
      <c r="W200" s="36">
        <v>0</v>
      </c>
      <c r="X200" s="36">
        <v>0</v>
      </c>
      <c r="Y200" s="36">
        <v>0</v>
      </c>
      <c r="Z200" s="36">
        <v>0</v>
      </c>
      <c r="AA200" s="36">
        <v>0</v>
      </c>
      <c r="AB200" s="36">
        <v>0</v>
      </c>
      <c r="AC200" s="36">
        <v>0</v>
      </c>
      <c r="AD200" s="36">
        <v>0</v>
      </c>
      <c r="AE200" s="36">
        <f>AE201+AE203</f>
        <v>4390.5</v>
      </c>
      <c r="AF200" s="17">
        <v>0</v>
      </c>
      <c r="AG200" s="17">
        <v>0</v>
      </c>
      <c r="AH200" s="17">
        <v>4390.5102999999999</v>
      </c>
      <c r="AI200" s="17">
        <v>-4390.5102999999999</v>
      </c>
      <c r="AJ200" s="17">
        <v>0</v>
      </c>
      <c r="AK200" s="18">
        <v>0.19120599507015879</v>
      </c>
      <c r="AL200" s="17">
        <v>0</v>
      </c>
      <c r="AM200" s="18">
        <v>0</v>
      </c>
      <c r="AN200" s="19">
        <v>0</v>
      </c>
      <c r="AO200" s="20">
        <f t="shared" si="3"/>
        <v>19.120554650686781</v>
      </c>
    </row>
    <row r="201" spans="1:41" ht="25.5" outlineLevel="3">
      <c r="A201" s="7" t="s">
        <v>243</v>
      </c>
      <c r="B201" s="8" t="s">
        <v>20</v>
      </c>
      <c r="C201" s="8" t="s">
        <v>21</v>
      </c>
      <c r="D201" s="8" t="s">
        <v>213</v>
      </c>
      <c r="E201" s="8" t="s">
        <v>20</v>
      </c>
      <c r="F201" s="8" t="s">
        <v>20</v>
      </c>
      <c r="G201" s="8"/>
      <c r="H201" s="8"/>
      <c r="I201" s="8"/>
      <c r="J201" s="8"/>
      <c r="K201" s="8"/>
      <c r="L201" s="8"/>
      <c r="M201" s="9">
        <v>0</v>
      </c>
      <c r="N201" s="37">
        <v>6362.2</v>
      </c>
      <c r="O201" s="37">
        <v>0</v>
      </c>
      <c r="P201" s="37">
        <v>0</v>
      </c>
      <c r="Q201" s="37">
        <v>0</v>
      </c>
      <c r="R201" s="37">
        <v>0</v>
      </c>
      <c r="S201" s="37">
        <v>0</v>
      </c>
      <c r="T201" s="37">
        <v>0</v>
      </c>
      <c r="U201" s="37">
        <v>0</v>
      </c>
      <c r="V201" s="37">
        <v>0</v>
      </c>
      <c r="W201" s="37">
        <v>0</v>
      </c>
      <c r="X201" s="37">
        <v>0</v>
      </c>
      <c r="Y201" s="37">
        <v>0</v>
      </c>
      <c r="Z201" s="37">
        <v>0</v>
      </c>
      <c r="AA201" s="37">
        <v>0</v>
      </c>
      <c r="AB201" s="37">
        <v>0</v>
      </c>
      <c r="AC201" s="37">
        <v>0</v>
      </c>
      <c r="AD201" s="37">
        <v>0</v>
      </c>
      <c r="AE201" s="37">
        <v>1514.1</v>
      </c>
      <c r="AF201" s="3">
        <v>0</v>
      </c>
      <c r="AG201" s="3">
        <v>0</v>
      </c>
      <c r="AH201" s="3">
        <v>1514.1177</v>
      </c>
      <c r="AI201" s="3">
        <v>-1514.1177</v>
      </c>
      <c r="AJ201" s="3">
        <v>0</v>
      </c>
      <c r="AK201" s="4">
        <v>0.23798649838106314</v>
      </c>
      <c r="AL201" s="3">
        <v>0</v>
      </c>
      <c r="AM201" s="4">
        <v>0</v>
      </c>
      <c r="AN201" s="10">
        <v>0</v>
      </c>
      <c r="AO201" s="13">
        <f t="shared" si="3"/>
        <v>23.798371632454181</v>
      </c>
    </row>
    <row r="202" spans="1:41" outlineLevel="4">
      <c r="A202" s="7" t="s">
        <v>244</v>
      </c>
      <c r="B202" s="8" t="s">
        <v>20</v>
      </c>
      <c r="C202" s="8" t="s">
        <v>21</v>
      </c>
      <c r="D202" s="8" t="s">
        <v>214</v>
      </c>
      <c r="E202" s="8" t="s">
        <v>20</v>
      </c>
      <c r="F202" s="8" t="s">
        <v>20</v>
      </c>
      <c r="G202" s="8"/>
      <c r="H202" s="8"/>
      <c r="I202" s="8"/>
      <c r="J202" s="8"/>
      <c r="K202" s="8"/>
      <c r="L202" s="8"/>
      <c r="M202" s="9">
        <v>0</v>
      </c>
      <c r="N202" s="37">
        <v>6362.2</v>
      </c>
      <c r="O202" s="37">
        <v>0</v>
      </c>
      <c r="P202" s="37">
        <v>0</v>
      </c>
      <c r="Q202" s="37">
        <v>0</v>
      </c>
      <c r="R202" s="37">
        <v>0</v>
      </c>
      <c r="S202" s="37">
        <v>0</v>
      </c>
      <c r="T202" s="37">
        <v>0</v>
      </c>
      <c r="U202" s="37">
        <v>0</v>
      </c>
      <c r="V202" s="37">
        <v>0</v>
      </c>
      <c r="W202" s="37">
        <v>0</v>
      </c>
      <c r="X202" s="37">
        <v>0</v>
      </c>
      <c r="Y202" s="37">
        <v>0</v>
      </c>
      <c r="Z202" s="37">
        <v>0</v>
      </c>
      <c r="AA202" s="37">
        <v>0</v>
      </c>
      <c r="AB202" s="37">
        <v>0</v>
      </c>
      <c r="AC202" s="37">
        <v>0</v>
      </c>
      <c r="AD202" s="37">
        <v>0</v>
      </c>
      <c r="AE202" s="37">
        <v>1514.1</v>
      </c>
      <c r="AF202" s="3">
        <v>0</v>
      </c>
      <c r="AG202" s="3">
        <v>0</v>
      </c>
      <c r="AH202" s="3">
        <v>1514.1177</v>
      </c>
      <c r="AI202" s="3">
        <v>-1514.1177</v>
      </c>
      <c r="AJ202" s="3">
        <v>0</v>
      </c>
      <c r="AK202" s="4">
        <v>0.23798649838106314</v>
      </c>
      <c r="AL202" s="3">
        <v>0</v>
      </c>
      <c r="AM202" s="4">
        <v>0</v>
      </c>
      <c r="AN202" s="10">
        <v>0</v>
      </c>
      <c r="AO202" s="13">
        <f t="shared" si="3"/>
        <v>23.798371632454181</v>
      </c>
    </row>
    <row r="203" spans="1:41" outlineLevel="3">
      <c r="A203" s="7" t="s">
        <v>2</v>
      </c>
      <c r="B203" s="8" t="s">
        <v>20</v>
      </c>
      <c r="C203" s="8" t="s">
        <v>21</v>
      </c>
      <c r="D203" s="8" t="s">
        <v>215</v>
      </c>
      <c r="E203" s="8" t="s">
        <v>20</v>
      </c>
      <c r="F203" s="8" t="s">
        <v>20</v>
      </c>
      <c r="G203" s="8"/>
      <c r="H203" s="8"/>
      <c r="I203" s="8"/>
      <c r="J203" s="8"/>
      <c r="K203" s="8"/>
      <c r="L203" s="8"/>
      <c r="M203" s="9">
        <v>0</v>
      </c>
      <c r="N203" s="37">
        <v>16600</v>
      </c>
      <c r="O203" s="37">
        <v>0</v>
      </c>
      <c r="P203" s="37">
        <v>0</v>
      </c>
      <c r="Q203" s="37">
        <v>0</v>
      </c>
      <c r="R203" s="37">
        <v>0</v>
      </c>
      <c r="S203" s="37">
        <v>0</v>
      </c>
      <c r="T203" s="37">
        <v>0</v>
      </c>
      <c r="U203" s="37">
        <v>0</v>
      </c>
      <c r="V203" s="37">
        <v>0</v>
      </c>
      <c r="W203" s="37">
        <v>0</v>
      </c>
      <c r="X203" s="37">
        <v>0</v>
      </c>
      <c r="Y203" s="37">
        <v>0</v>
      </c>
      <c r="Z203" s="37">
        <v>0</v>
      </c>
      <c r="AA203" s="37">
        <v>0</v>
      </c>
      <c r="AB203" s="37">
        <v>0</v>
      </c>
      <c r="AC203" s="37">
        <v>0</v>
      </c>
      <c r="AD203" s="37">
        <v>0</v>
      </c>
      <c r="AE203" s="37">
        <v>2876.4</v>
      </c>
      <c r="AF203" s="3">
        <v>0</v>
      </c>
      <c r="AG203" s="3">
        <v>0</v>
      </c>
      <c r="AH203" s="3">
        <v>2876.3926000000001</v>
      </c>
      <c r="AI203" s="3">
        <v>-2876.3926000000001</v>
      </c>
      <c r="AJ203" s="3">
        <v>0</v>
      </c>
      <c r="AK203" s="4">
        <v>0.1732766626506024</v>
      </c>
      <c r="AL203" s="3">
        <v>0</v>
      </c>
      <c r="AM203" s="4">
        <v>0</v>
      </c>
      <c r="AN203" s="10">
        <v>0</v>
      </c>
      <c r="AO203" s="13">
        <f t="shared" si="3"/>
        <v>17.327710843373495</v>
      </c>
    </row>
    <row r="204" spans="1:41" ht="38.25">
      <c r="A204" s="14" t="s">
        <v>3</v>
      </c>
      <c r="B204" s="15" t="s">
        <v>20</v>
      </c>
      <c r="C204" s="15" t="s">
        <v>21</v>
      </c>
      <c r="D204" s="15" t="s">
        <v>216</v>
      </c>
      <c r="E204" s="15" t="s">
        <v>20</v>
      </c>
      <c r="F204" s="15" t="s">
        <v>20</v>
      </c>
      <c r="G204" s="15"/>
      <c r="H204" s="15"/>
      <c r="I204" s="15"/>
      <c r="J204" s="15"/>
      <c r="K204" s="15"/>
      <c r="L204" s="15"/>
      <c r="M204" s="16">
        <v>0</v>
      </c>
      <c r="N204" s="36">
        <f>N205+N207</f>
        <v>15254.6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0</v>
      </c>
      <c r="U204" s="36">
        <v>0</v>
      </c>
      <c r="V204" s="36">
        <v>0</v>
      </c>
      <c r="W204" s="36">
        <v>0</v>
      </c>
      <c r="X204" s="36">
        <v>0</v>
      </c>
      <c r="Y204" s="36">
        <v>0</v>
      </c>
      <c r="Z204" s="36">
        <v>0</v>
      </c>
      <c r="AA204" s="36">
        <v>0</v>
      </c>
      <c r="AB204" s="36">
        <v>0</v>
      </c>
      <c r="AC204" s="36">
        <v>0</v>
      </c>
      <c r="AD204" s="36">
        <v>0</v>
      </c>
      <c r="AE204" s="36">
        <f>AE205+AE207</f>
        <v>4.7</v>
      </c>
      <c r="AF204" s="17">
        <v>0</v>
      </c>
      <c r="AG204" s="17">
        <v>0</v>
      </c>
      <c r="AH204" s="17">
        <v>4.7770000000000001</v>
      </c>
      <c r="AI204" s="17">
        <v>-4.7770000000000001</v>
      </c>
      <c r="AJ204" s="17">
        <v>0</v>
      </c>
      <c r="AK204" s="18">
        <v>3.1315144284347018E-4</v>
      </c>
      <c r="AL204" s="17">
        <v>0</v>
      </c>
      <c r="AM204" s="18">
        <v>0</v>
      </c>
      <c r="AN204" s="19">
        <v>0</v>
      </c>
      <c r="AO204" s="20">
        <f t="shared" si="3"/>
        <v>3.0810378508777679E-2</v>
      </c>
    </row>
    <row r="205" spans="1:41" outlineLevel="3">
      <c r="A205" s="7" t="s">
        <v>327</v>
      </c>
      <c r="B205" s="8" t="s">
        <v>20</v>
      </c>
      <c r="C205" s="8" t="s">
        <v>21</v>
      </c>
      <c r="D205" s="8" t="s">
        <v>217</v>
      </c>
      <c r="E205" s="8" t="s">
        <v>20</v>
      </c>
      <c r="F205" s="8" t="s">
        <v>20</v>
      </c>
      <c r="G205" s="8"/>
      <c r="H205" s="8"/>
      <c r="I205" s="8"/>
      <c r="J205" s="8"/>
      <c r="K205" s="8"/>
      <c r="L205" s="8"/>
      <c r="M205" s="9">
        <v>0</v>
      </c>
      <c r="N205" s="37">
        <v>278</v>
      </c>
      <c r="O205" s="37">
        <v>0</v>
      </c>
      <c r="P205" s="37">
        <v>0</v>
      </c>
      <c r="Q205" s="37">
        <v>0</v>
      </c>
      <c r="R205" s="37">
        <v>0</v>
      </c>
      <c r="S205" s="37">
        <v>0</v>
      </c>
      <c r="T205" s="37">
        <v>0</v>
      </c>
      <c r="U205" s="37">
        <v>0</v>
      </c>
      <c r="V205" s="37">
        <v>0</v>
      </c>
      <c r="W205" s="37">
        <v>0</v>
      </c>
      <c r="X205" s="37">
        <v>0</v>
      </c>
      <c r="Y205" s="37">
        <v>0</v>
      </c>
      <c r="Z205" s="37">
        <v>0</v>
      </c>
      <c r="AA205" s="37">
        <v>0</v>
      </c>
      <c r="AB205" s="37">
        <v>0</v>
      </c>
      <c r="AC205" s="37">
        <v>0</v>
      </c>
      <c r="AD205" s="37">
        <v>0</v>
      </c>
      <c r="AE205" s="37">
        <v>4.7</v>
      </c>
      <c r="AF205" s="3">
        <v>0</v>
      </c>
      <c r="AG205" s="3">
        <v>0</v>
      </c>
      <c r="AH205" s="3">
        <v>4.7770000000000001</v>
      </c>
      <c r="AI205" s="3">
        <v>-4.7770000000000001</v>
      </c>
      <c r="AJ205" s="3">
        <v>0</v>
      </c>
      <c r="AK205" s="4">
        <v>1.7183453237410072E-2</v>
      </c>
      <c r="AL205" s="3">
        <v>0</v>
      </c>
      <c r="AM205" s="4">
        <v>0</v>
      </c>
      <c r="AN205" s="10">
        <v>0</v>
      </c>
      <c r="AO205" s="13">
        <f t="shared" si="3"/>
        <v>1.6906474820143884</v>
      </c>
    </row>
    <row r="206" spans="1:41" outlineLevel="4">
      <c r="A206" s="7" t="s">
        <v>331</v>
      </c>
      <c r="B206" s="8" t="s">
        <v>20</v>
      </c>
      <c r="C206" s="8" t="s">
        <v>21</v>
      </c>
      <c r="D206" s="8" t="s">
        <v>218</v>
      </c>
      <c r="E206" s="8" t="s">
        <v>20</v>
      </c>
      <c r="F206" s="8" t="s">
        <v>20</v>
      </c>
      <c r="G206" s="8"/>
      <c r="H206" s="8"/>
      <c r="I206" s="8"/>
      <c r="J206" s="8"/>
      <c r="K206" s="8"/>
      <c r="L206" s="8"/>
      <c r="M206" s="9">
        <v>0</v>
      </c>
      <c r="N206" s="37">
        <v>278</v>
      </c>
      <c r="O206" s="37">
        <v>0</v>
      </c>
      <c r="P206" s="37">
        <v>0</v>
      </c>
      <c r="Q206" s="37">
        <v>0</v>
      </c>
      <c r="R206" s="37">
        <v>0</v>
      </c>
      <c r="S206" s="37">
        <v>0</v>
      </c>
      <c r="T206" s="37">
        <v>0</v>
      </c>
      <c r="U206" s="37">
        <v>0</v>
      </c>
      <c r="V206" s="37">
        <v>0</v>
      </c>
      <c r="W206" s="37">
        <v>0</v>
      </c>
      <c r="X206" s="37">
        <v>0</v>
      </c>
      <c r="Y206" s="37">
        <v>0</v>
      </c>
      <c r="Z206" s="37">
        <v>0</v>
      </c>
      <c r="AA206" s="37">
        <v>0</v>
      </c>
      <c r="AB206" s="37">
        <v>0</v>
      </c>
      <c r="AC206" s="37">
        <v>0</v>
      </c>
      <c r="AD206" s="37">
        <v>0</v>
      </c>
      <c r="AE206" s="37">
        <v>4.7</v>
      </c>
      <c r="AF206" s="3">
        <v>0</v>
      </c>
      <c r="AG206" s="3">
        <v>0</v>
      </c>
      <c r="AH206" s="3">
        <v>4.7770000000000001</v>
      </c>
      <c r="AI206" s="3">
        <v>-4.7770000000000001</v>
      </c>
      <c r="AJ206" s="3">
        <v>0</v>
      </c>
      <c r="AK206" s="4">
        <v>1.7183453237410072E-2</v>
      </c>
      <c r="AL206" s="3">
        <v>0</v>
      </c>
      <c r="AM206" s="4">
        <v>0</v>
      </c>
      <c r="AN206" s="10">
        <v>0</v>
      </c>
      <c r="AO206" s="13">
        <f t="shared" si="3"/>
        <v>1.6906474820143884</v>
      </c>
    </row>
    <row r="207" spans="1:41" ht="25.5" outlineLevel="4">
      <c r="A207" s="7" t="s">
        <v>228</v>
      </c>
      <c r="B207" s="8"/>
      <c r="C207" s="8"/>
      <c r="D207" s="8" t="s">
        <v>227</v>
      </c>
      <c r="E207" s="8" t="s">
        <v>20</v>
      </c>
      <c r="F207" s="8" t="s">
        <v>20</v>
      </c>
      <c r="G207" s="8"/>
      <c r="H207" s="8"/>
      <c r="I207" s="8"/>
      <c r="J207" s="8"/>
      <c r="K207" s="8"/>
      <c r="L207" s="8"/>
      <c r="M207" s="9">
        <v>0</v>
      </c>
      <c r="N207" s="37">
        <v>14976.6</v>
      </c>
      <c r="O207" s="37">
        <v>0</v>
      </c>
      <c r="P207" s="37">
        <v>0</v>
      </c>
      <c r="Q207" s="37">
        <v>0</v>
      </c>
      <c r="R207" s="37">
        <v>0</v>
      </c>
      <c r="S207" s="37">
        <v>0</v>
      </c>
      <c r="T207" s="37">
        <v>0</v>
      </c>
      <c r="U207" s="37">
        <v>0</v>
      </c>
      <c r="V207" s="37">
        <v>0</v>
      </c>
      <c r="W207" s="37">
        <v>0</v>
      </c>
      <c r="X207" s="37">
        <v>0</v>
      </c>
      <c r="Y207" s="37">
        <v>0</v>
      </c>
      <c r="Z207" s="37">
        <v>0</v>
      </c>
      <c r="AA207" s="37">
        <v>0</v>
      </c>
      <c r="AB207" s="37">
        <v>0</v>
      </c>
      <c r="AC207" s="37">
        <v>0</v>
      </c>
      <c r="AD207" s="37">
        <v>0</v>
      </c>
      <c r="AE207" s="37">
        <v>0</v>
      </c>
      <c r="AF207" s="3"/>
      <c r="AG207" s="3"/>
      <c r="AH207" s="3"/>
      <c r="AI207" s="3"/>
      <c r="AJ207" s="3"/>
      <c r="AK207" s="4"/>
      <c r="AL207" s="3"/>
      <c r="AM207" s="4"/>
      <c r="AN207" s="10"/>
      <c r="AO207" s="13">
        <f t="shared" si="3"/>
        <v>0</v>
      </c>
    </row>
    <row r="208" spans="1:41" ht="18" customHeight="1" outlineLevel="2">
      <c r="A208" s="7" t="s">
        <v>4</v>
      </c>
      <c r="B208" s="8" t="s">
        <v>20</v>
      </c>
      <c r="C208" s="8" t="s">
        <v>21</v>
      </c>
      <c r="D208" s="8" t="s">
        <v>219</v>
      </c>
      <c r="E208" s="8" t="s">
        <v>20</v>
      </c>
      <c r="F208" s="8" t="s">
        <v>20</v>
      </c>
      <c r="G208" s="8"/>
      <c r="H208" s="8"/>
      <c r="I208" s="8"/>
      <c r="J208" s="8"/>
      <c r="K208" s="8"/>
      <c r="L208" s="8"/>
      <c r="M208" s="9">
        <v>0</v>
      </c>
      <c r="N208" s="37">
        <v>14976.6</v>
      </c>
      <c r="O208" s="37">
        <v>0</v>
      </c>
      <c r="P208" s="37">
        <v>0</v>
      </c>
      <c r="Q208" s="37">
        <v>0</v>
      </c>
      <c r="R208" s="37">
        <v>0</v>
      </c>
      <c r="S208" s="37">
        <v>0</v>
      </c>
      <c r="T208" s="37">
        <v>0</v>
      </c>
      <c r="U208" s="37">
        <v>0</v>
      </c>
      <c r="V208" s="37">
        <v>0</v>
      </c>
      <c r="W208" s="37">
        <v>0</v>
      </c>
      <c r="X208" s="37">
        <v>0</v>
      </c>
      <c r="Y208" s="37">
        <v>0</v>
      </c>
      <c r="Z208" s="37">
        <v>0</v>
      </c>
      <c r="AA208" s="37">
        <v>0</v>
      </c>
      <c r="AB208" s="37">
        <v>0</v>
      </c>
      <c r="AC208" s="37">
        <v>0</v>
      </c>
      <c r="AD208" s="37">
        <v>0</v>
      </c>
      <c r="AE208" s="37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4">
        <v>0</v>
      </c>
      <c r="AL208" s="3">
        <v>0</v>
      </c>
      <c r="AM208" s="4">
        <v>0</v>
      </c>
      <c r="AN208" s="10">
        <v>0</v>
      </c>
      <c r="AO208" s="13">
        <f t="shared" si="3"/>
        <v>0</v>
      </c>
    </row>
    <row r="209" spans="1:41" ht="15.75" customHeight="1" outlineLevel="4">
      <c r="A209" s="7" t="s">
        <v>5</v>
      </c>
      <c r="B209" s="8" t="s">
        <v>20</v>
      </c>
      <c r="C209" s="8" t="s">
        <v>21</v>
      </c>
      <c r="D209" s="8" t="s">
        <v>220</v>
      </c>
      <c r="E209" s="8" t="s">
        <v>20</v>
      </c>
      <c r="F209" s="8" t="s">
        <v>20</v>
      </c>
      <c r="G209" s="8"/>
      <c r="H209" s="8"/>
      <c r="I209" s="8"/>
      <c r="J209" s="8"/>
      <c r="K209" s="8"/>
      <c r="L209" s="8"/>
      <c r="M209" s="9">
        <v>0</v>
      </c>
      <c r="N209" s="37">
        <v>14976.6</v>
      </c>
      <c r="O209" s="37">
        <v>0</v>
      </c>
      <c r="P209" s="37">
        <v>0</v>
      </c>
      <c r="Q209" s="37">
        <v>0</v>
      </c>
      <c r="R209" s="37">
        <v>0</v>
      </c>
      <c r="S209" s="37">
        <v>0</v>
      </c>
      <c r="T209" s="37">
        <v>0</v>
      </c>
      <c r="U209" s="37">
        <v>0</v>
      </c>
      <c r="V209" s="37">
        <v>0</v>
      </c>
      <c r="W209" s="37">
        <v>0</v>
      </c>
      <c r="X209" s="37">
        <v>0</v>
      </c>
      <c r="Y209" s="37">
        <v>0</v>
      </c>
      <c r="Z209" s="37">
        <v>0</v>
      </c>
      <c r="AA209" s="37">
        <v>0</v>
      </c>
      <c r="AB209" s="37">
        <v>0</v>
      </c>
      <c r="AC209" s="37">
        <v>0</v>
      </c>
      <c r="AD209" s="37">
        <v>0</v>
      </c>
      <c r="AE209" s="37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4">
        <v>0</v>
      </c>
      <c r="AL209" s="3">
        <v>0</v>
      </c>
      <c r="AM209" s="4">
        <v>0</v>
      </c>
      <c r="AN209" s="10">
        <v>0</v>
      </c>
      <c r="AO209" s="13">
        <f t="shared" si="3"/>
        <v>0</v>
      </c>
    </row>
    <row r="210" spans="1:41" ht="38.25">
      <c r="A210" s="14" t="s">
        <v>6</v>
      </c>
      <c r="B210" s="15" t="s">
        <v>20</v>
      </c>
      <c r="C210" s="15" t="s">
        <v>21</v>
      </c>
      <c r="D210" s="15" t="s">
        <v>221</v>
      </c>
      <c r="E210" s="15" t="s">
        <v>20</v>
      </c>
      <c r="F210" s="15" t="s">
        <v>20</v>
      </c>
      <c r="G210" s="15"/>
      <c r="H210" s="15"/>
      <c r="I210" s="15"/>
      <c r="J210" s="15"/>
      <c r="K210" s="15"/>
      <c r="L210" s="15"/>
      <c r="M210" s="16">
        <v>0</v>
      </c>
      <c r="N210" s="36">
        <f>N211</f>
        <v>1311</v>
      </c>
      <c r="O210" s="36">
        <v>0</v>
      </c>
      <c r="P210" s="36">
        <v>0</v>
      </c>
      <c r="Q210" s="36">
        <v>0</v>
      </c>
      <c r="R210" s="36">
        <v>0</v>
      </c>
      <c r="S210" s="36">
        <v>0</v>
      </c>
      <c r="T210" s="36">
        <v>0</v>
      </c>
      <c r="U210" s="36">
        <v>0</v>
      </c>
      <c r="V210" s="36">
        <v>0</v>
      </c>
      <c r="W210" s="36">
        <v>0</v>
      </c>
      <c r="X210" s="36">
        <v>0</v>
      </c>
      <c r="Y210" s="36">
        <v>0</v>
      </c>
      <c r="Z210" s="36">
        <v>0</v>
      </c>
      <c r="AA210" s="36">
        <v>0</v>
      </c>
      <c r="AB210" s="36">
        <v>0</v>
      </c>
      <c r="AC210" s="36">
        <v>0</v>
      </c>
      <c r="AD210" s="36">
        <v>0</v>
      </c>
      <c r="AE210" s="36">
        <f>AE211</f>
        <v>394.3</v>
      </c>
      <c r="AF210" s="17">
        <v>0</v>
      </c>
      <c r="AG210" s="17">
        <v>0</v>
      </c>
      <c r="AH210" s="17">
        <v>394.22179999999997</v>
      </c>
      <c r="AI210" s="17">
        <v>-394.22179999999997</v>
      </c>
      <c r="AJ210" s="17">
        <v>0</v>
      </c>
      <c r="AK210" s="18">
        <v>0.3007031273836766</v>
      </c>
      <c r="AL210" s="17">
        <v>0</v>
      </c>
      <c r="AM210" s="18">
        <v>0</v>
      </c>
      <c r="AN210" s="19">
        <v>0</v>
      </c>
      <c r="AO210" s="20">
        <f t="shared" si="3"/>
        <v>30.076277650648358</v>
      </c>
    </row>
    <row r="211" spans="1:41" ht="25.5" outlineLevel="3">
      <c r="A211" s="7" t="s">
        <v>243</v>
      </c>
      <c r="B211" s="8" t="s">
        <v>20</v>
      </c>
      <c r="C211" s="8" t="s">
        <v>21</v>
      </c>
      <c r="D211" s="8" t="s">
        <v>222</v>
      </c>
      <c r="E211" s="8" t="s">
        <v>20</v>
      </c>
      <c r="F211" s="8" t="s">
        <v>20</v>
      </c>
      <c r="G211" s="8"/>
      <c r="H211" s="8"/>
      <c r="I211" s="8"/>
      <c r="J211" s="8"/>
      <c r="K211" s="8"/>
      <c r="L211" s="8"/>
      <c r="M211" s="9">
        <v>0</v>
      </c>
      <c r="N211" s="37">
        <f>N212+N213</f>
        <v>1311</v>
      </c>
      <c r="O211" s="37">
        <v>0</v>
      </c>
      <c r="P211" s="37">
        <v>0</v>
      </c>
      <c r="Q211" s="37">
        <v>0</v>
      </c>
      <c r="R211" s="37">
        <v>0</v>
      </c>
      <c r="S211" s="37">
        <v>0</v>
      </c>
      <c r="T211" s="37">
        <v>0</v>
      </c>
      <c r="U211" s="37">
        <v>0</v>
      </c>
      <c r="V211" s="37">
        <v>0</v>
      </c>
      <c r="W211" s="37">
        <v>0</v>
      </c>
      <c r="X211" s="37">
        <v>0</v>
      </c>
      <c r="Y211" s="37">
        <v>0</v>
      </c>
      <c r="Z211" s="37">
        <v>0</v>
      </c>
      <c r="AA211" s="37">
        <v>0</v>
      </c>
      <c r="AB211" s="37">
        <v>0</v>
      </c>
      <c r="AC211" s="37">
        <v>0</v>
      </c>
      <c r="AD211" s="37">
        <v>0</v>
      </c>
      <c r="AE211" s="37">
        <f>AE212+AE213</f>
        <v>394.3</v>
      </c>
      <c r="AF211" s="3">
        <v>0</v>
      </c>
      <c r="AG211" s="3">
        <v>0</v>
      </c>
      <c r="AH211" s="3">
        <v>394.22179999999997</v>
      </c>
      <c r="AI211" s="3">
        <v>-394.22179999999997</v>
      </c>
      <c r="AJ211" s="3">
        <v>0</v>
      </c>
      <c r="AK211" s="4">
        <v>0.3007031273836766</v>
      </c>
      <c r="AL211" s="3">
        <v>0</v>
      </c>
      <c r="AM211" s="4">
        <v>0</v>
      </c>
      <c r="AN211" s="10">
        <v>0</v>
      </c>
      <c r="AO211" s="13">
        <f t="shared" si="3"/>
        <v>30.076277650648358</v>
      </c>
    </row>
    <row r="212" spans="1:41" ht="25.5" outlineLevel="4">
      <c r="A212" s="7" t="s">
        <v>7</v>
      </c>
      <c r="B212" s="8" t="s">
        <v>20</v>
      </c>
      <c r="C212" s="8" t="s">
        <v>21</v>
      </c>
      <c r="D212" s="8" t="s">
        <v>223</v>
      </c>
      <c r="E212" s="8" t="s">
        <v>20</v>
      </c>
      <c r="F212" s="8" t="s">
        <v>20</v>
      </c>
      <c r="G212" s="8"/>
      <c r="H212" s="8"/>
      <c r="I212" s="8"/>
      <c r="J212" s="8"/>
      <c r="K212" s="8"/>
      <c r="L212" s="8"/>
      <c r="M212" s="9">
        <v>0</v>
      </c>
      <c r="N212" s="37">
        <v>615.20000000000005</v>
      </c>
      <c r="O212" s="37">
        <v>0</v>
      </c>
      <c r="P212" s="37">
        <v>0</v>
      </c>
      <c r="Q212" s="37">
        <v>0</v>
      </c>
      <c r="R212" s="37">
        <v>0</v>
      </c>
      <c r="S212" s="37">
        <v>0</v>
      </c>
      <c r="T212" s="37">
        <v>0</v>
      </c>
      <c r="U212" s="37">
        <v>0</v>
      </c>
      <c r="V212" s="37">
        <v>0</v>
      </c>
      <c r="W212" s="37">
        <v>0</v>
      </c>
      <c r="X212" s="37">
        <v>0</v>
      </c>
      <c r="Y212" s="37">
        <v>0</v>
      </c>
      <c r="Z212" s="37">
        <v>0</v>
      </c>
      <c r="AA212" s="37">
        <v>0</v>
      </c>
      <c r="AB212" s="37">
        <v>0</v>
      </c>
      <c r="AC212" s="37">
        <v>0</v>
      </c>
      <c r="AD212" s="37">
        <v>0</v>
      </c>
      <c r="AE212" s="37">
        <v>190</v>
      </c>
      <c r="AF212" s="3">
        <v>0</v>
      </c>
      <c r="AG212" s="3">
        <v>0</v>
      </c>
      <c r="AH212" s="3">
        <v>189.9554</v>
      </c>
      <c r="AI212" s="3">
        <v>-189.9554</v>
      </c>
      <c r="AJ212" s="3">
        <v>0</v>
      </c>
      <c r="AK212" s="4">
        <v>0.30877015604681407</v>
      </c>
      <c r="AL212" s="3">
        <v>0</v>
      </c>
      <c r="AM212" s="4">
        <v>0</v>
      </c>
      <c r="AN212" s="10">
        <v>0</v>
      </c>
      <c r="AO212" s="13">
        <f t="shared" si="3"/>
        <v>30.884265279583872</v>
      </c>
    </row>
    <row r="213" spans="1:41" outlineLevel="4">
      <c r="A213" s="7" t="s">
        <v>229</v>
      </c>
      <c r="B213" s="8" t="s">
        <v>20</v>
      </c>
      <c r="C213" s="8" t="s">
        <v>21</v>
      </c>
      <c r="D213" s="8" t="s">
        <v>224</v>
      </c>
      <c r="E213" s="8" t="s">
        <v>20</v>
      </c>
      <c r="F213" s="8" t="s">
        <v>20</v>
      </c>
      <c r="G213" s="8"/>
      <c r="H213" s="8"/>
      <c r="I213" s="8"/>
      <c r="J213" s="8"/>
      <c r="K213" s="8"/>
      <c r="L213" s="8"/>
      <c r="M213" s="9">
        <v>0</v>
      </c>
      <c r="N213" s="37">
        <v>695.8</v>
      </c>
      <c r="O213" s="37">
        <v>0</v>
      </c>
      <c r="P213" s="37">
        <v>0</v>
      </c>
      <c r="Q213" s="37">
        <v>0</v>
      </c>
      <c r="R213" s="37">
        <v>0</v>
      </c>
      <c r="S213" s="37">
        <v>0</v>
      </c>
      <c r="T213" s="37">
        <v>0</v>
      </c>
      <c r="U213" s="37">
        <v>0</v>
      </c>
      <c r="V213" s="37">
        <v>0</v>
      </c>
      <c r="W213" s="37">
        <v>0</v>
      </c>
      <c r="X213" s="37">
        <v>0</v>
      </c>
      <c r="Y213" s="37">
        <v>0</v>
      </c>
      <c r="Z213" s="37">
        <v>0</v>
      </c>
      <c r="AA213" s="37">
        <v>0</v>
      </c>
      <c r="AB213" s="37">
        <v>0</v>
      </c>
      <c r="AC213" s="37">
        <v>0</v>
      </c>
      <c r="AD213" s="37">
        <v>0</v>
      </c>
      <c r="AE213" s="37">
        <v>204.3</v>
      </c>
      <c r="AF213" s="3">
        <v>0</v>
      </c>
      <c r="AG213" s="3">
        <v>0</v>
      </c>
      <c r="AH213" s="3">
        <v>204.2664</v>
      </c>
      <c r="AI213" s="3">
        <v>-204.2664</v>
      </c>
      <c r="AJ213" s="3">
        <v>0</v>
      </c>
      <c r="AK213" s="4">
        <v>0.29357056625467087</v>
      </c>
      <c r="AL213" s="3">
        <v>0</v>
      </c>
      <c r="AM213" s="4">
        <v>0</v>
      </c>
      <c r="AN213" s="10">
        <v>0</v>
      </c>
      <c r="AO213" s="13">
        <f t="shared" si="3"/>
        <v>29.361885599310149</v>
      </c>
    </row>
    <row r="214" spans="1:41" ht="16.5" customHeight="1">
      <c r="A214" s="53" t="s">
        <v>225</v>
      </c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">
        <v>0</v>
      </c>
      <c r="N214" s="38">
        <f>N10+N53+N59+N88+N99+N110+N121+N134+N146+N162+N167+N170+N179+N200+N204+N210</f>
        <v>628445.52999999991</v>
      </c>
      <c r="O214" s="38">
        <v>0</v>
      </c>
      <c r="P214" s="38">
        <v>0</v>
      </c>
      <c r="Q214" s="38">
        <v>0</v>
      </c>
      <c r="R214" s="38">
        <v>0</v>
      </c>
      <c r="S214" s="38">
        <v>0</v>
      </c>
      <c r="T214" s="38">
        <v>0</v>
      </c>
      <c r="U214" s="38">
        <v>0</v>
      </c>
      <c r="V214" s="38">
        <v>0</v>
      </c>
      <c r="W214" s="38">
        <v>0</v>
      </c>
      <c r="X214" s="38">
        <v>0</v>
      </c>
      <c r="Y214" s="38">
        <v>0</v>
      </c>
      <c r="Z214" s="38">
        <v>0</v>
      </c>
      <c r="AA214" s="38">
        <v>0</v>
      </c>
      <c r="AB214" s="38">
        <v>0</v>
      </c>
      <c r="AC214" s="38">
        <v>0</v>
      </c>
      <c r="AD214" s="38">
        <v>0</v>
      </c>
      <c r="AE214" s="38">
        <f>AE10+AE53+AE59+AE88+AE99+AE110+AE121+AE134+AE146+AE162+AE167+AE170+AE179+AE200+AE204+AE210</f>
        <v>144456.61300000004</v>
      </c>
      <c r="AF214" s="31">
        <v>0</v>
      </c>
      <c r="AG214" s="31">
        <v>0</v>
      </c>
      <c r="AH214" s="31">
        <v>144456.55499999999</v>
      </c>
      <c r="AI214" s="31">
        <v>-144456.55499999999</v>
      </c>
      <c r="AJ214" s="31">
        <v>0</v>
      </c>
      <c r="AK214" s="32">
        <v>0.22986332636204326</v>
      </c>
      <c r="AL214" s="31">
        <v>0</v>
      </c>
      <c r="AM214" s="32">
        <v>0</v>
      </c>
      <c r="AN214" s="33">
        <v>0</v>
      </c>
      <c r="AO214" s="34">
        <f>AE214/N214*100</f>
        <v>22.986337893118609</v>
      </c>
    </row>
    <row r="215" spans="1:41" ht="12.75" customHeight="1">
      <c r="A215" s="47" t="s">
        <v>18</v>
      </c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</row>
    <row r="216" spans="1:41" ht="15" customHeight="1">
      <c r="A216" s="51" t="s">
        <v>226</v>
      </c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2"/>
    </row>
  </sheetData>
  <autoFilter ref="A8:AO216"/>
  <mergeCells count="46">
    <mergeCell ref="O8:O9"/>
    <mergeCell ref="J8:J9"/>
    <mergeCell ref="K8:K9"/>
    <mergeCell ref="L8:L9"/>
    <mergeCell ref="M8:M9"/>
    <mergeCell ref="F8:F9"/>
    <mergeCell ref="G8:G9"/>
    <mergeCell ref="H8:H9"/>
    <mergeCell ref="I8:I9"/>
    <mergeCell ref="N8:N9"/>
    <mergeCell ref="A8:A9"/>
    <mergeCell ref="B8:B9"/>
    <mergeCell ref="C8:C9"/>
    <mergeCell ref="D8:D9"/>
    <mergeCell ref="E8:E9"/>
    <mergeCell ref="Y8:Y9"/>
    <mergeCell ref="Z8:Z9"/>
    <mergeCell ref="AC8:AC9"/>
    <mergeCell ref="AE8:AE9"/>
    <mergeCell ref="AF8:AF9"/>
    <mergeCell ref="AM8:AM9"/>
    <mergeCell ref="AN8:AN9"/>
    <mergeCell ref="A215:AO215"/>
    <mergeCell ref="AO8:AO9"/>
    <mergeCell ref="A216:AD216"/>
    <mergeCell ref="A214:L214"/>
    <mergeCell ref="P8:P9"/>
    <mergeCell ref="Q8:Q9"/>
    <mergeCell ref="R8:R9"/>
    <mergeCell ref="S8:S9"/>
    <mergeCell ref="T8:T9"/>
    <mergeCell ref="U8:U9"/>
    <mergeCell ref="V8:V9"/>
    <mergeCell ref="W8:W9"/>
    <mergeCell ref="AA8:AA9"/>
    <mergeCell ref="AB8:AB9"/>
    <mergeCell ref="AI8:AI9"/>
    <mergeCell ref="AG8:AG9"/>
    <mergeCell ref="AJ8:AJ9"/>
    <mergeCell ref="AK8:AK9"/>
    <mergeCell ref="AL8:AL9"/>
    <mergeCell ref="D1:AE1"/>
    <mergeCell ref="D2:AE2"/>
    <mergeCell ref="D3:AE3"/>
    <mergeCell ref="A5:AO5"/>
    <mergeCell ref="A6:AO6"/>
  </mergeCells>
  <phoneticPr fontId="5" type="noConversion"/>
  <pageMargins left="0.59027779102325439" right="0.47" top="0.49" bottom="0.27" header="0.31" footer="0.24"/>
  <pageSetup paperSize="9" scale="95" fitToHeight="200" orientation="portrait" errors="blank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2019-04-11T07:46:00Z</cp:lastPrinted>
  <dcterms:created xsi:type="dcterms:W3CDTF">2019-04-10T07:29:55Z</dcterms:created>
  <dcterms:modified xsi:type="dcterms:W3CDTF">2019-04-25T06:35:41Z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14_50_48)(9).xls</vt:lpwstr>
  </property>
  <property fmtid="{D5CDD505-2E9C-101B-9397-08002B2CF9AE}" pid="3" name="Название отчета">
    <vt:lpwstr>Вариант (новый от 31.03.2017 14_50_48)(9).xls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используется</vt:lpwstr>
  </property>
</Properties>
</file>