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Лист1!$A$1:$I$167</definedName>
  </definedNames>
  <calcPr calcId="124519"/>
</workbook>
</file>

<file path=xl/calcChain.xml><?xml version="1.0" encoding="utf-8"?>
<calcChain xmlns="http://schemas.openxmlformats.org/spreadsheetml/2006/main">
  <c r="H58" i="1"/>
  <c r="H53"/>
  <c r="J47" l="1"/>
  <c r="J46"/>
  <c r="J44"/>
  <c r="H67"/>
  <c r="H50"/>
  <c r="H46" s="1"/>
  <c r="H66"/>
  <c r="H47" s="1"/>
  <c r="H148"/>
  <c r="H163"/>
  <c r="J93"/>
  <c r="H98"/>
  <c r="H80"/>
  <c r="H34"/>
  <c r="H31"/>
  <c r="H27"/>
  <c r="H23" s="1"/>
  <c r="K23" s="1"/>
  <c r="H24" l="1"/>
  <c r="K24" s="1"/>
  <c r="K47"/>
  <c r="H133"/>
  <c r="H130" s="1"/>
  <c r="K130" s="1"/>
  <c r="H132"/>
  <c r="H160"/>
  <c r="H155"/>
  <c r="H150"/>
  <c r="H145"/>
  <c r="K133"/>
  <c r="K132"/>
  <c r="H140"/>
  <c r="H135"/>
  <c r="H100"/>
  <c r="H93"/>
  <c r="K93" s="1"/>
  <c r="H97"/>
  <c r="H92" s="1"/>
  <c r="K92" s="1"/>
  <c r="H49"/>
  <c r="H64"/>
  <c r="H61"/>
  <c r="H55"/>
  <c r="H52"/>
  <c r="H108"/>
  <c r="H87"/>
  <c r="H84"/>
  <c r="H81"/>
  <c r="H78"/>
  <c r="H75"/>
  <c r="K73"/>
  <c r="H41"/>
  <c r="H38"/>
  <c r="H35"/>
  <c r="H32"/>
  <c r="H29"/>
  <c r="H26"/>
  <c r="H95" l="1"/>
  <c r="K13"/>
  <c r="K72"/>
  <c r="K14"/>
  <c r="H90"/>
  <c r="K90" s="1"/>
  <c r="K46"/>
  <c r="H44"/>
  <c r="K44" s="1"/>
  <c r="H21"/>
  <c r="K21" s="1"/>
  <c r="K70"/>
  <c r="K11" l="1"/>
</calcChain>
</file>

<file path=xl/sharedStrings.xml><?xml version="1.0" encoding="utf-8"?>
<sst xmlns="http://schemas.openxmlformats.org/spreadsheetml/2006/main" count="306" uniqueCount="127">
  <si>
    <t>Срок</t>
  </si>
  <si>
    <t>Ожидаемый результат реализации          мероприятия муниципальной                 программы (краткое описание)</t>
  </si>
  <si>
    <t>№  п/п</t>
  </si>
  <si>
    <t>Ответственный исполнитель (должность)</t>
  </si>
  <si>
    <t>Источники финансиро-вания</t>
  </si>
  <si>
    <t>Финансирование  на 2020 год (тыс. рублей)</t>
  </si>
  <si>
    <t>Начало реализации</t>
  </si>
  <si>
    <t>Окончание реализации</t>
  </si>
  <si>
    <t xml:space="preserve">Приложение  </t>
  </si>
  <si>
    <t>УТВЕРЖДЕН</t>
  </si>
  <si>
    <t>постановлением администрации</t>
  </si>
  <si>
    <t>города Вятские Поляны</t>
  </si>
  <si>
    <t xml:space="preserve">Муниципальная программа
«Развитие образования»
на 2020-2025 годы
</t>
  </si>
  <si>
    <t xml:space="preserve">Мерзлякова Е.Л.
начальник Управления образования
администра-ции
г. Вятские Поляны
</t>
  </si>
  <si>
    <t xml:space="preserve">01.01.2020
</t>
  </si>
  <si>
    <t>Всего, в том числе:</t>
  </si>
  <si>
    <t>федеральн. бюджет</t>
  </si>
  <si>
    <t>областной бюджет</t>
  </si>
  <si>
    <t>городской бюджет</t>
  </si>
  <si>
    <t>иные внебюджетные источники</t>
  </si>
  <si>
    <t>1.1</t>
  </si>
  <si>
    <t xml:space="preserve">Подпрограмма
«Развитие системы образования города Вятские Поляны»
на 2020-2025 годы
</t>
  </si>
  <si>
    <t xml:space="preserve">Отдельное мероприятие:  «Реализация прав на получение   общедоступного  и бесплатного      дошкольного  образования, обеспеченного  современными условиями обучения»
</t>
  </si>
  <si>
    <t>Наименование муниципальной  программы, подпрограммы,   отдельного мероприятия,    мероприятия, входящего в состав отдельного мероприятия</t>
  </si>
  <si>
    <t xml:space="preserve">Сохранение кадрового потенциала
</t>
  </si>
  <si>
    <t>1.1.1</t>
  </si>
  <si>
    <t>1.1.2</t>
  </si>
  <si>
    <t>Приобретение: МКДОУ № 7 - цифровое фортепиано, МКДОУ № 11 - детские стульчики, МКДОУ № 4 - многофункциональное устройство;
МКДОУ № 10 - ноутбук. Все 11 МКДОУ – канцелярские товары, наглядные пособия, игры, игрушки.</t>
  </si>
  <si>
    <t xml:space="preserve">Приобретение спортивного оборудования, функциональной мебели, учебных изданий, кан-целярских принадлежностей, расходы по оборудованию учебных мест для воспитанни-ков, музыкального, интерактивного, проекционного оборудования, компьютеров и другие расходы. 
</t>
  </si>
  <si>
    <t>1.1.3</t>
  </si>
  <si>
    <t xml:space="preserve">Мероприятия, связанные с безопасностью образовательно-воспитательного процесса в зданиях и на территории образовательных организаций </t>
  </si>
  <si>
    <t>В МКДОУ № 1 – ремонт кровли на сумму 825,00 тыс. руб. Во всех 11 МКДОУ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</si>
  <si>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>1.1.4</t>
  </si>
  <si>
    <t>Обучение на курсах переподготовки и повышения квалификации педагогических кадров, руководителей учреждений</t>
  </si>
  <si>
    <t>Повышение квалификации 13 педагогическим работникам МКДОУ</t>
  </si>
  <si>
    <t>1.1.5</t>
  </si>
  <si>
    <t>Оплата работ и услуг по 11 дошкольным образовательным организациям</t>
  </si>
  <si>
    <t>1.1.6</t>
  </si>
  <si>
    <t>Расходы на оплату работ, услуг   по содержанию и обслуживанию имущества, финансовое обеспечения деятельности.</t>
  </si>
  <si>
    <t xml:space="preserve">оплата услуг связи; - оплата коммунальных услуг; - приобретение материальных запасов для 11 дошкольных образовательных  организаций;
- обеспечение горячим питанием детей; - уплата налогов; -  прочее
</t>
  </si>
  <si>
    <t xml:space="preserve">Отдельное мероприятие:  «Реализация прав  на получение   общедоступного, бесплатного  дополнительного  образования, обеспеченного современными            условиями обучения  и  выявление,   поддержка  одаренных детей»      
</t>
  </si>
  <si>
    <t>1.3</t>
  </si>
  <si>
    <t>1.3.1</t>
  </si>
  <si>
    <t>1.3.2</t>
  </si>
  <si>
    <t xml:space="preserve">Финансовое обеспечение организации и проведения различных мероприятий по 3  учреждениям дополнительного образования детей. </t>
  </si>
  <si>
    <t>Мероприятия, связанные с безопасностью образовательно-воспитательного процесса в зданиях и на территории образовательных организаций.</t>
  </si>
  <si>
    <t>1.3.4</t>
  </si>
  <si>
    <t>1.3.3</t>
  </si>
  <si>
    <t>1.3.5</t>
  </si>
  <si>
    <t xml:space="preserve">оплата услуг связи; - оплата коммунальных услуг; - приобретение материальных запасов для 3 учреждений дополнительного образования детей;
- обеспечение горячим питанием детей; - уплата налогов; -  прочее
</t>
  </si>
  <si>
    <t>1.4</t>
  </si>
  <si>
    <t xml:space="preserve">организация временной занятости несовершеннолетних граждан в        возрасте от 14 до 18 лет в летний           период – 40 чел.;
- организация лагерей с дневным   пребыванием - 600 чел;
</t>
  </si>
  <si>
    <t>2.</t>
  </si>
  <si>
    <t>2.1</t>
  </si>
  <si>
    <t xml:space="preserve">Подпрограмма
«Профилактика социального 
сиротства» на 2020-2025 го-ды
</t>
  </si>
  <si>
    <t xml:space="preserve">Бакулева Е.В.
начальник отдела опеки и попечи-тельства 
Управления образования 
</t>
  </si>
  <si>
    <t>3</t>
  </si>
  <si>
    <t xml:space="preserve">Мерзлякова Е.Л. начальник  Управления образования, МКУ «Центр  бюджетного сопровождения и хозяйственного обслуживания», МКУ «Информационно-методический центр»
</t>
  </si>
  <si>
    <t xml:space="preserve"> 31.12.2020</t>
  </si>
  <si>
    <t xml:space="preserve">01.01.2020
</t>
  </si>
  <si>
    <t>1.2</t>
  </si>
  <si>
    <t>1.2.1</t>
  </si>
  <si>
    <t>1.2.2</t>
  </si>
  <si>
    <t>1.2.3</t>
  </si>
  <si>
    <t>1.2.4</t>
  </si>
  <si>
    <t>1.2.5</t>
  </si>
  <si>
    <t>1.2.6</t>
  </si>
  <si>
    <t>В МКОУ СОШ № 5: замена окон - 181,70 тыс.руб.  Во всех 3 МКОУ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</si>
  <si>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 xml:space="preserve">Подготовка к новому учебному году </t>
  </si>
  <si>
    <t>МКОУ Лицей им. Шпагина - установка АПС в мастерских - 380,00 тыс. руб.; МКОУ Гимназия - оснащение пищеблока - 320,00 тыс.руб.; МКОУ СОШ №5 - оснащение пищеблока, туалетов, замена светильников - 225,00 тыс. руб.</t>
  </si>
  <si>
    <t>Расходы на командировки для сопровождения учащихся на региональные олимпиады</t>
  </si>
  <si>
    <t>Поездки на областные олимпиады по географии, право, физика,экология, литература, технология, математика, обществознание (26 учащихся, 7 учителей)</t>
  </si>
  <si>
    <t>Приобретение: МКОУ гимназия - проектор, МКОУ СОШ №5 - МФУ, МКОУ Лицей - учебная мебель.  Все  МКОУ – учебники, канцелярские товары, подписка на электронные журналы, программное обеспечение , аттестаты</t>
  </si>
  <si>
    <t xml:space="preserve">оплата услуг связи; - оплата коммунальных услуг; - приобретение материальных запасов ;
- обеспечение горячим питанием детей; - уплата налогов; -  прочее
</t>
  </si>
  <si>
    <t>1</t>
  </si>
  <si>
    <t>1.4.1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</si>
  <si>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</si>
  <si>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1.4.2</t>
  </si>
  <si>
    <t>Организация временной занятости несовершеннолетних в возрасте от 14 до 18 лет в летний период</t>
  </si>
  <si>
    <t xml:space="preserve">Организация временной занятости несовершеннолетних граждан в возрасте от 14 до 18 лет в летний период – 40 чел.: МКОУ гимназия -34,10 тыс. руб.; МКОУ СОШ №5 - 31,50 тыс. руб.; МКОУ Лицей - 29,10 тыс. руб.; МКУ Ровесник - 5,30 тыс. руб.) 
</t>
  </si>
  <si>
    <t>3.1</t>
  </si>
  <si>
    <t>3.2</t>
  </si>
  <si>
    <t xml:space="preserve">Финансовое обеспечение деятельности муниципального казенного учреждения «Центр бюджетного сопровождения и хозяйственного обслуживания  администрации города Вятские Поляны»
</t>
  </si>
  <si>
    <t>3.3</t>
  </si>
  <si>
    <t xml:space="preserve">обеспечение жилыми помещениями по договорам найма -15 чел.;
</t>
  </si>
  <si>
    <t>2.2.1</t>
  </si>
  <si>
    <t>Обеспечение деятельности по опеке и попечительству: выплата заработной платы, мат.затраты</t>
  </si>
  <si>
    <t>Обеспечение деятельности информационно-методического центра: выплата заработной платы, мат.затраты</t>
  </si>
  <si>
    <t>Обеспечение деятельности централизованной бухгалтерии: выплата заработной платы, мат.затраты</t>
  </si>
  <si>
    <t>Обеспечение деятельности органов местного самоуправления: выплата заработной платы, мат.затраты</t>
  </si>
  <si>
    <t>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</si>
  <si>
    <t>3.4</t>
  </si>
  <si>
    <t>3.5</t>
  </si>
  <si>
    <t>3.6</t>
  </si>
  <si>
    <t>организация и проведение конкурсов профессионального мастерства( "Учительгода", "Воспитатель года"), организация и проведение мероприятий, посвященных пропаганде педагогических профессий (День учителя, День воспитателя), организация семинаров, конференций, обслуживание "Консультант Плюс", организация участия одаренных школьников в научно-практических конференциях, олимпиадах, конкурсах, интернет-олимпиадах, слетах спортивных соревнований.</t>
  </si>
  <si>
    <t>1.2.7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</si>
  <si>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муниципальных общеобразовательных организациях города Вятские Поляны</t>
  </si>
  <si>
    <t>МКОУ Лицей им. Шпагина-монтаж аварийного и эвакуационного освещения, монтаж АПС с дублированием сигнала в помещениях мастерских и тира - 589,20 тыс.руб. (обл.б.), 5,90 тыс.руб (гор.б.);  МКОУ гимназия-перепрофилирование имеющихся аудиторий под спортивный зал, замена оконных блоков - 1183,2 тыс.руб. (обл.б.), 12,00 тыс.руб (гор.б.); МКОУ СОШ № 5-ремонт потолка, стен в помещении мастерских - 427,60 тыс.руб. (обл.б.), 4,30тыс.руб (гор.б.)</t>
  </si>
  <si>
    <t>Выплата заработной платы педагогическим,  руководящим работникам и обслуживающему персоналу трем общеобразовательным организациям</t>
  </si>
  <si>
    <t xml:space="preserve">План мероприятий на 2020 год по реализации муниципальной программы
муниципального образования  городского округа город Вятские Поляны Кировской области
«Развитие образования» на 2020 – 2025 годы в новой редакции
</t>
  </si>
  <si>
    <t>Выплата заработной платы педагогическим,  руководящим работникам и обслуживающему персоналу 11 дошкольных образовательных организаций.</t>
  </si>
  <si>
    <t>Приобретение и сопровождение программных продуктов, права использования СБИС; сервисное обслуживание процесса эксплуатации информационно-аналитической системы АВЕРС, Касперский, техническое обслуживание защищенного канала.</t>
  </si>
  <si>
    <t xml:space="preserve">Отдельное мероприятие: 
 «Реализация прав на получение         общедоступного и бесплатного            начального  общего, основного           общего, среднего общего образования, обеспеченного  современными условиями обучения»
</t>
  </si>
  <si>
    <t xml:space="preserve">Приобретение учебников,  функциональной мебели, канцелярских принадлежностей,  проекционного оборудования, программного обеспечения и другие расходы. 
</t>
  </si>
  <si>
    <t>В 3  учреждениях дополнительного образования детей проведение противопожарных мероприятий (Техниче-ское обслуживание установок пожарной сигнализации и оборудования для передачи извещения о пожаре в под-разделение пожарной охраны, замеры сопротивления изоляции эл.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</si>
  <si>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>Выплата заработной платы педагогическим,  руководящим работникам и обслуживающему персоналу по 3  учреждениям дополнительного образования детей.</t>
  </si>
  <si>
    <t>Организация и проведение мероприятий, конкурсов, выставок, соревнований.                                                     Участие в городских, областных, межрегиональных, всероссийских и международных мероприятиях.</t>
  </si>
  <si>
    <t>Оплата работ и услуг по 3  учреждениям дополнительного образования детей.</t>
  </si>
  <si>
    <t xml:space="preserve">Отдельное мероприятие: «Создание оптимальных  условий для труда, отдыха и оздоровления несовершеннолетних в каникулярное время» </t>
  </si>
  <si>
    <t>2.2.</t>
  </si>
  <si>
    <r>
      <rPr>
        <b/>
        <sz val="12"/>
        <rFont val="Times New Roman"/>
        <family val="1"/>
        <charset val="204"/>
      </rPr>
      <t>Отдельное мероприятие: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 «Обеспечение   приоритетного права ребенка жить и  воспитываться  в семье»</t>
    </r>
  </si>
  <si>
    <t xml:space="preserve"> </t>
  </si>
  <si>
    <t xml:space="preserve">Выполнение отдельных государственных полномочий по назначению и выплате еже-месячных денежных выплат на детей-сирот и детей, оставшихся без попечения родителей, находящихся под опекой (попе-чительством), в приемной семье, и по начислению и выплате ежемесячного вознаграждения, причитающегося приемным родителям. 
</t>
  </si>
  <si>
    <t>выплата денежных средств на содержание 10  приемным родителям;
- выплата денежных средств на содержание  63 детей; - проведение консультаций по вопросу семейного устройства;
- оказание помощи опекунам (попечителям, приемным родителям в    организации летнего отдыха детей;  -проведение учебно-методических всеобучей для опекунов (попечителей), приемных родителей</t>
  </si>
  <si>
    <t>Отдельное мероприятие:  «Обеспечение реализации муниципальной программы   и другие мероприятия в области образования»</t>
  </si>
  <si>
    <r>
      <rPr>
        <sz val="12"/>
        <rFont val="Times New Roman"/>
        <family val="1"/>
        <charset val="204"/>
      </rPr>
      <t>Финансовое обеспечение деятельности Управления образования администрации города Вятские Поляны</t>
    </r>
    <r>
      <rPr>
        <sz val="11.5"/>
        <rFont val="Times New Roman"/>
        <family val="1"/>
        <charset val="204"/>
      </rPr>
      <t xml:space="preserve">
</t>
    </r>
  </si>
  <si>
    <t>Финансовое    обеспечение    деятельности   муниципального  казенного учреждения «Информационно-методический центр управления образования администрации города Вятские Поляны»</t>
  </si>
  <si>
    <t>Финансовое обеспечение деятельности по опеке и попечительству</t>
  </si>
  <si>
    <t xml:space="preserve"> Получение субвенций из областного бюджета на выполнение отдельных  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</si>
  <si>
    <t xml:space="preserve"> Организация и проведение конкурсов, семинаров и других мероприятий в области образования</t>
  </si>
  <si>
    <r>
      <rPr>
        <b/>
        <sz val="12"/>
        <rFont val="Times New Roman"/>
        <family val="1"/>
        <charset val="204"/>
      </rPr>
      <t xml:space="preserve">Отдельное мероприятие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«Обеспечение  государственных гарантий детям-сиротам и  детям, оставшимся без  попечения родителей, лицам,   из числа детей-сирот и детей, оставшихся без попечения родителей»</t>
    </r>
    <r>
      <rPr>
        <sz val="12"/>
        <rFont val="Times New Roman"/>
        <family val="1"/>
        <charset val="204"/>
      </rPr>
      <t xml:space="preserve">          </t>
    </r>
  </si>
  <si>
    <t xml:space="preserve"> Получение субвенций из областного бюджета на выпол-нение отдельных государствен-ных полномочий по обеспечению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«О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ситуацию»
  </t>
  </si>
  <si>
    <t xml:space="preserve">Организация лагерей с дневным   пребыванием - 600 чел. (обеспечение горячим питанием детей: МКОУ гимназия -272,65 тыс. руб.; МКОУ СОШ №5 - 199,98 тыс. руб.; МКОУ Лицей - 181,80 тыс. руб.; МКУ Эдельвейс -54,54 тыс. руб.; МКУ Ровесник - 209,07 тыс. руб.; МКУ ЦДОД - 167,26 тыс. руб.; ДЮСШ - 114,3 тыс. руб.) 
</t>
  </si>
  <si>
    <t xml:space="preserve">     Обеспечение жилыми помещениями по договорам найма - 15 чел.</t>
  </si>
  <si>
    <t>2.1.1</t>
  </si>
  <si>
    <t>6171.00</t>
  </si>
  <si>
    <t xml:space="preserve">от 15.04.2020       №       537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</si>
</sst>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/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/>
    <xf numFmtId="0" fontId="5" fillId="0" borderId="0" xfId="0" applyFont="1"/>
    <xf numFmtId="0" fontId="1" fillId="0" borderId="0" xfId="0" applyFont="1" applyBorder="1" applyAlignment="1">
      <alignment horizontal="center" vertical="top"/>
    </xf>
    <xf numFmtId="4" fontId="5" fillId="0" borderId="0" xfId="0" applyNumberFormat="1" applyFont="1" applyAlignment="1">
      <alignment vertical="top"/>
    </xf>
    <xf numFmtId="4" fontId="5" fillId="0" borderId="0" xfId="0" applyNumberFormat="1" applyFont="1"/>
    <xf numFmtId="0" fontId="5" fillId="0" borderId="10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14" fontId="1" fillId="0" borderId="8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/>
    </xf>
    <xf numFmtId="49" fontId="5" fillId="0" borderId="8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/>
    </xf>
    <xf numFmtId="14" fontId="5" fillId="0" borderId="8" xfId="0" applyNumberFormat="1" applyFont="1" applyBorder="1" applyAlignment="1">
      <alignment horizontal="center" vertical="top"/>
    </xf>
    <xf numFmtId="14" fontId="5" fillId="0" borderId="7" xfId="0" applyNumberFormat="1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14" fontId="1" fillId="0" borderId="6" xfId="0" applyNumberFormat="1" applyFont="1" applyBorder="1" applyAlignment="1">
      <alignment horizontal="center" vertical="top"/>
    </xf>
    <xf numFmtId="14" fontId="1" fillId="0" borderId="8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4" fontId="4" fillId="0" borderId="6" xfId="0" applyNumberFormat="1" applyFont="1" applyBorder="1" applyAlignment="1">
      <alignment horizontal="center" vertical="top"/>
    </xf>
    <xf numFmtId="14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14" fontId="4" fillId="0" borderId="7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83"/>
  <sheetViews>
    <sheetView tabSelected="1" view="pageBreakPreview" zoomScale="79" zoomScaleSheetLayoutView="79" workbookViewId="0">
      <selection activeCell="B7" sqref="B7:I7"/>
    </sheetView>
  </sheetViews>
  <sheetFormatPr defaultRowHeight="15.75"/>
  <cols>
    <col min="1" max="1" width="4" style="1" customWidth="1"/>
    <col min="2" max="2" width="9.140625" style="1"/>
    <col min="3" max="3" width="45.28515625" style="1" customWidth="1"/>
    <col min="4" max="4" width="14.42578125" style="1" customWidth="1"/>
    <col min="5" max="6" width="12.5703125" style="1" customWidth="1"/>
    <col min="7" max="7" width="23.5703125" style="1" customWidth="1"/>
    <col min="8" max="8" width="14.42578125" style="1" customWidth="1"/>
    <col min="9" max="9" width="54.5703125" style="1" customWidth="1"/>
    <col min="10" max="10" width="12" style="2" customWidth="1"/>
    <col min="11" max="11" width="13.140625" style="1" customWidth="1"/>
    <col min="12" max="16384" width="9.140625" style="1"/>
  </cols>
  <sheetData>
    <row r="1" spans="2:11" ht="15.75" customHeight="1">
      <c r="H1" s="82" t="s">
        <v>8</v>
      </c>
      <c r="I1" s="82"/>
    </row>
    <row r="2" spans="2:11" ht="15.75" customHeight="1">
      <c r="H2" s="82" t="s">
        <v>9</v>
      </c>
      <c r="I2" s="82"/>
    </row>
    <row r="3" spans="2:11" ht="15.75" customHeight="1">
      <c r="H3" s="82" t="s">
        <v>10</v>
      </c>
      <c r="I3" s="82"/>
    </row>
    <row r="4" spans="2:11" ht="15.75" customHeight="1">
      <c r="H4" s="82" t="s">
        <v>11</v>
      </c>
      <c r="I4" s="82"/>
    </row>
    <row r="5" spans="2:11" ht="15.75" customHeight="1">
      <c r="B5" s="3"/>
      <c r="C5" s="3"/>
      <c r="D5" s="3"/>
      <c r="E5" s="3"/>
      <c r="G5" s="3"/>
      <c r="H5" s="82" t="s">
        <v>126</v>
      </c>
      <c r="I5" s="82"/>
    </row>
    <row r="6" spans="2:11">
      <c r="B6" s="3"/>
      <c r="C6" s="3"/>
      <c r="D6" s="3"/>
      <c r="E6" s="3"/>
      <c r="F6" s="3"/>
      <c r="G6" s="3"/>
      <c r="H6" s="3"/>
      <c r="I6" s="3"/>
    </row>
    <row r="7" spans="2:11" ht="73.5" customHeight="1">
      <c r="B7" s="71" t="s">
        <v>99</v>
      </c>
      <c r="C7" s="72"/>
      <c r="D7" s="72"/>
      <c r="E7" s="72"/>
      <c r="F7" s="72"/>
      <c r="G7" s="72"/>
      <c r="H7" s="72"/>
      <c r="I7" s="72"/>
    </row>
    <row r="8" spans="2:11" ht="16.5" thickBot="1"/>
    <row r="9" spans="2:11" ht="75" customHeight="1">
      <c r="B9" s="70" t="s">
        <v>2</v>
      </c>
      <c r="C9" s="76" t="s">
        <v>23</v>
      </c>
      <c r="D9" s="70" t="s">
        <v>3</v>
      </c>
      <c r="E9" s="70" t="s">
        <v>0</v>
      </c>
      <c r="F9" s="70"/>
      <c r="G9" s="70" t="s">
        <v>4</v>
      </c>
      <c r="H9" s="70" t="s">
        <v>5</v>
      </c>
      <c r="I9" s="70" t="s">
        <v>1</v>
      </c>
    </row>
    <row r="10" spans="2:11" s="7" customFormat="1" ht="45" customHeight="1">
      <c r="B10" s="70"/>
      <c r="C10" s="77"/>
      <c r="D10" s="70"/>
      <c r="E10" s="4" t="s">
        <v>6</v>
      </c>
      <c r="F10" s="5" t="s">
        <v>7</v>
      </c>
      <c r="G10" s="33"/>
      <c r="H10" s="33"/>
      <c r="I10" s="33"/>
      <c r="J10" s="6"/>
    </row>
    <row r="11" spans="2:11" s="7" customFormat="1" ht="32.25" customHeight="1">
      <c r="B11" s="73"/>
      <c r="C11" s="33" t="s">
        <v>12</v>
      </c>
      <c r="D11" s="33" t="s">
        <v>13</v>
      </c>
      <c r="E11" s="33" t="s">
        <v>14</v>
      </c>
      <c r="F11" s="63">
        <v>44196</v>
      </c>
      <c r="G11" s="5" t="s">
        <v>15</v>
      </c>
      <c r="H11" s="8">
        <v>354517.7</v>
      </c>
      <c r="I11" s="73"/>
      <c r="J11" s="6">
        <v>354517.7</v>
      </c>
      <c r="K11" s="16">
        <f>J11-H11</f>
        <v>0</v>
      </c>
    </row>
    <row r="12" spans="2:11">
      <c r="B12" s="74"/>
      <c r="C12" s="34"/>
      <c r="D12" s="34"/>
      <c r="E12" s="34"/>
      <c r="F12" s="64"/>
      <c r="G12" s="9" t="s">
        <v>16</v>
      </c>
      <c r="H12" s="10">
        <v>0</v>
      </c>
      <c r="I12" s="58"/>
    </row>
    <row r="13" spans="2:11">
      <c r="B13" s="74"/>
      <c r="C13" s="34"/>
      <c r="D13" s="34"/>
      <c r="E13" s="34"/>
      <c r="F13" s="64"/>
      <c r="G13" s="9" t="s">
        <v>17</v>
      </c>
      <c r="H13" s="10">
        <v>209553.5</v>
      </c>
      <c r="I13" s="58"/>
      <c r="J13" s="2">
        <v>209553.5</v>
      </c>
      <c r="K13" s="16">
        <f>J13-H13</f>
        <v>0</v>
      </c>
    </row>
    <row r="14" spans="2:11">
      <c r="B14" s="74"/>
      <c r="C14" s="34"/>
      <c r="D14" s="34"/>
      <c r="E14" s="34"/>
      <c r="F14" s="64"/>
      <c r="G14" s="9" t="s">
        <v>18</v>
      </c>
      <c r="H14" s="10">
        <v>144964.20000000001</v>
      </c>
      <c r="I14" s="58"/>
      <c r="J14" s="2">
        <v>144964.20000000001</v>
      </c>
      <c r="K14" s="16">
        <f>J14-H14</f>
        <v>0</v>
      </c>
    </row>
    <row r="15" spans="2:11" ht="35.25" customHeight="1">
      <c r="B15" s="75"/>
      <c r="C15" s="35"/>
      <c r="D15" s="35"/>
      <c r="E15" s="35"/>
      <c r="F15" s="67"/>
      <c r="G15" s="9" t="s">
        <v>19</v>
      </c>
      <c r="H15" s="11">
        <v>0</v>
      </c>
      <c r="I15" s="59"/>
    </row>
    <row r="16" spans="2:11" s="7" customFormat="1" ht="36" customHeight="1">
      <c r="B16" s="51" t="s">
        <v>74</v>
      </c>
      <c r="C16" s="42" t="s">
        <v>21</v>
      </c>
      <c r="D16" s="33" t="s">
        <v>13</v>
      </c>
      <c r="E16" s="33" t="s">
        <v>14</v>
      </c>
      <c r="F16" s="63">
        <v>44196</v>
      </c>
      <c r="G16" s="12" t="s">
        <v>15</v>
      </c>
      <c r="H16" s="8">
        <v>315318.59999999998</v>
      </c>
      <c r="I16" s="68"/>
      <c r="J16" s="6"/>
    </row>
    <row r="17" spans="2:11">
      <c r="B17" s="52"/>
      <c r="C17" s="43"/>
      <c r="D17" s="34"/>
      <c r="E17" s="34"/>
      <c r="F17" s="64"/>
      <c r="G17" s="9" t="s">
        <v>16</v>
      </c>
      <c r="H17" s="10">
        <v>0</v>
      </c>
      <c r="I17" s="58"/>
    </row>
    <row r="18" spans="2:11">
      <c r="B18" s="52"/>
      <c r="C18" s="43"/>
      <c r="D18" s="34"/>
      <c r="E18" s="34"/>
      <c r="F18" s="64"/>
      <c r="G18" s="9" t="s">
        <v>17</v>
      </c>
      <c r="H18" s="10">
        <v>185936.2</v>
      </c>
      <c r="I18" s="58"/>
    </row>
    <row r="19" spans="2:11">
      <c r="B19" s="52"/>
      <c r="C19" s="43"/>
      <c r="D19" s="34"/>
      <c r="E19" s="34"/>
      <c r="F19" s="64"/>
      <c r="G19" s="9" t="s">
        <v>18</v>
      </c>
      <c r="H19" s="10">
        <v>129382.39999999999</v>
      </c>
      <c r="I19" s="58"/>
    </row>
    <row r="20" spans="2:11" ht="44.25" customHeight="1">
      <c r="B20" s="53"/>
      <c r="C20" s="44"/>
      <c r="D20" s="35"/>
      <c r="E20" s="35"/>
      <c r="F20" s="67"/>
      <c r="G20" s="9" t="s">
        <v>19</v>
      </c>
      <c r="H20" s="11">
        <v>0</v>
      </c>
      <c r="I20" s="59"/>
    </row>
    <row r="21" spans="2:11" s="7" customFormat="1" ht="30" customHeight="1">
      <c r="B21" s="51" t="s">
        <v>20</v>
      </c>
      <c r="C21" s="42" t="s">
        <v>22</v>
      </c>
      <c r="D21" s="33"/>
      <c r="E21" s="33" t="s">
        <v>14</v>
      </c>
      <c r="F21" s="63">
        <v>44196</v>
      </c>
      <c r="G21" s="12" t="s">
        <v>15</v>
      </c>
      <c r="H21" s="8">
        <f>H22+H23+H24+H25</f>
        <v>174018.8</v>
      </c>
      <c r="I21" s="68"/>
      <c r="J21" s="6">
        <v>174018.8</v>
      </c>
      <c r="K21" s="16">
        <f>H21-J21</f>
        <v>0</v>
      </c>
    </row>
    <row r="22" spans="2:11">
      <c r="B22" s="52"/>
      <c r="C22" s="43"/>
      <c r="D22" s="34"/>
      <c r="E22" s="34"/>
      <c r="F22" s="64"/>
      <c r="G22" s="9" t="s">
        <v>16</v>
      </c>
      <c r="H22" s="4">
        <v>0</v>
      </c>
      <c r="I22" s="58"/>
    </row>
    <row r="23" spans="2:11">
      <c r="B23" s="52"/>
      <c r="C23" s="43"/>
      <c r="D23" s="34"/>
      <c r="E23" s="34"/>
      <c r="F23" s="64"/>
      <c r="G23" s="9" t="s">
        <v>17</v>
      </c>
      <c r="H23" s="8">
        <f>H27+H30+H33+H36+H39+H42</f>
        <v>87135.3</v>
      </c>
      <c r="I23" s="58"/>
      <c r="J23" s="2">
        <v>87135.3</v>
      </c>
      <c r="K23" s="17">
        <f>H23-J23</f>
        <v>0</v>
      </c>
    </row>
    <row r="24" spans="2:11">
      <c r="B24" s="52"/>
      <c r="C24" s="43"/>
      <c r="D24" s="34"/>
      <c r="E24" s="34"/>
      <c r="F24" s="64"/>
      <c r="G24" s="9" t="s">
        <v>18</v>
      </c>
      <c r="H24" s="8">
        <f>H28+H31+H34+H37+H40+H43</f>
        <v>86883.5</v>
      </c>
      <c r="I24" s="58"/>
      <c r="J24" s="2">
        <v>86883.5</v>
      </c>
      <c r="K24" s="17">
        <f>H24-J24</f>
        <v>0</v>
      </c>
    </row>
    <row r="25" spans="2:11" ht="36.75" customHeight="1">
      <c r="B25" s="53"/>
      <c r="C25" s="44"/>
      <c r="D25" s="35"/>
      <c r="E25" s="35"/>
      <c r="F25" s="67"/>
      <c r="G25" s="9" t="s">
        <v>19</v>
      </c>
      <c r="H25" s="13">
        <v>0</v>
      </c>
      <c r="I25" s="59"/>
    </row>
    <row r="26" spans="2:11" s="7" customFormat="1" ht="30" customHeight="1">
      <c r="B26" s="51" t="s">
        <v>25</v>
      </c>
      <c r="C26" s="33" t="s">
        <v>24</v>
      </c>
      <c r="D26" s="33"/>
      <c r="E26" s="33"/>
      <c r="F26" s="63"/>
      <c r="G26" s="12" t="s">
        <v>15</v>
      </c>
      <c r="H26" s="14">
        <f>H27+H28</f>
        <v>143862.9</v>
      </c>
      <c r="I26" s="33" t="s">
        <v>100</v>
      </c>
      <c r="J26" s="6"/>
    </row>
    <row r="27" spans="2:11" ht="23.25" customHeight="1">
      <c r="B27" s="52"/>
      <c r="C27" s="34"/>
      <c r="D27" s="34"/>
      <c r="E27" s="34"/>
      <c r="F27" s="64"/>
      <c r="G27" s="9" t="s">
        <v>17</v>
      </c>
      <c r="H27" s="15">
        <f>87410.9-2882</f>
        <v>84528.9</v>
      </c>
      <c r="I27" s="34"/>
    </row>
    <row r="28" spans="2:11" ht="25.5" customHeight="1">
      <c r="B28" s="52"/>
      <c r="C28" s="34"/>
      <c r="D28" s="34"/>
      <c r="E28" s="34"/>
      <c r="F28" s="64"/>
      <c r="G28" s="9" t="s">
        <v>18</v>
      </c>
      <c r="H28" s="15">
        <v>59334</v>
      </c>
      <c r="I28" s="35"/>
    </row>
    <row r="29" spans="2:11" s="7" customFormat="1" ht="41.25" customHeight="1">
      <c r="B29" s="51" t="s">
        <v>26</v>
      </c>
      <c r="C29" s="69" t="s">
        <v>28</v>
      </c>
      <c r="D29" s="33"/>
      <c r="E29" s="33"/>
      <c r="F29" s="63"/>
      <c r="G29" s="12" t="s">
        <v>15</v>
      </c>
      <c r="H29" s="14">
        <f>H30+H31</f>
        <v>1236.5999999999999</v>
      </c>
      <c r="I29" s="33" t="s">
        <v>27</v>
      </c>
      <c r="J29" s="6"/>
    </row>
    <row r="30" spans="2:11" ht="33.75" customHeight="1">
      <c r="B30" s="52"/>
      <c r="C30" s="65"/>
      <c r="D30" s="34"/>
      <c r="E30" s="34"/>
      <c r="F30" s="64"/>
      <c r="G30" s="9" t="s">
        <v>17</v>
      </c>
      <c r="H30" s="15">
        <v>1211.5999999999999</v>
      </c>
      <c r="I30" s="34"/>
    </row>
    <row r="31" spans="2:11" ht="33.75" customHeight="1">
      <c r="B31" s="52"/>
      <c r="C31" s="65"/>
      <c r="D31" s="34"/>
      <c r="E31" s="34"/>
      <c r="F31" s="64"/>
      <c r="G31" s="9" t="s">
        <v>18</v>
      </c>
      <c r="H31" s="15">
        <f>25</f>
        <v>25</v>
      </c>
      <c r="I31" s="35"/>
    </row>
    <row r="32" spans="2:11" s="7" customFormat="1" ht="66.75" customHeight="1">
      <c r="B32" s="51" t="s">
        <v>29</v>
      </c>
      <c r="C32" s="33" t="s">
        <v>30</v>
      </c>
      <c r="D32" s="33"/>
      <c r="E32" s="33"/>
      <c r="F32" s="63"/>
      <c r="G32" s="12" t="s">
        <v>15</v>
      </c>
      <c r="H32" s="14">
        <f>H33+H34</f>
        <v>1548.42</v>
      </c>
      <c r="I32" s="69" t="s">
        <v>31</v>
      </c>
      <c r="J32" s="6"/>
    </row>
    <row r="33" spans="2:11" ht="39" customHeight="1">
      <c r="B33" s="52"/>
      <c r="C33" s="34"/>
      <c r="D33" s="34"/>
      <c r="E33" s="34"/>
      <c r="F33" s="64"/>
      <c r="G33" s="9" t="s">
        <v>17</v>
      </c>
      <c r="H33" s="15">
        <v>0</v>
      </c>
      <c r="I33" s="65"/>
    </row>
    <row r="34" spans="2:11" ht="33.75" customHeight="1">
      <c r="B34" s="52"/>
      <c r="C34" s="34"/>
      <c r="D34" s="34"/>
      <c r="E34" s="34"/>
      <c r="F34" s="64"/>
      <c r="G34" s="9" t="s">
        <v>18</v>
      </c>
      <c r="H34" s="15">
        <f>1494.72+53.7</f>
        <v>1548.42</v>
      </c>
      <c r="I34" s="66"/>
    </row>
    <row r="35" spans="2:11" s="7" customFormat="1" ht="32.25" customHeight="1">
      <c r="B35" s="51" t="s">
        <v>32</v>
      </c>
      <c r="C35" s="33" t="s">
        <v>33</v>
      </c>
      <c r="D35" s="33"/>
      <c r="E35" s="33"/>
      <c r="F35" s="63"/>
      <c r="G35" s="12" t="s">
        <v>15</v>
      </c>
      <c r="H35" s="14">
        <f>H36+H37</f>
        <v>70</v>
      </c>
      <c r="I35" s="33" t="s">
        <v>34</v>
      </c>
      <c r="J35" s="6"/>
    </row>
    <row r="36" spans="2:11" ht="26.25" customHeight="1">
      <c r="B36" s="52"/>
      <c r="C36" s="34"/>
      <c r="D36" s="34"/>
      <c r="E36" s="34"/>
      <c r="F36" s="64"/>
      <c r="G36" s="9" t="s">
        <v>17</v>
      </c>
      <c r="H36" s="15">
        <v>70</v>
      </c>
      <c r="I36" s="34"/>
    </row>
    <row r="37" spans="2:11" ht="28.5" customHeight="1">
      <c r="B37" s="52"/>
      <c r="C37" s="34"/>
      <c r="D37" s="34"/>
      <c r="E37" s="34"/>
      <c r="F37" s="64"/>
      <c r="G37" s="9" t="s">
        <v>18</v>
      </c>
      <c r="H37" s="15">
        <v>0</v>
      </c>
      <c r="I37" s="35"/>
    </row>
    <row r="38" spans="2:11" s="7" customFormat="1" ht="38.25" customHeight="1">
      <c r="B38" s="51" t="s">
        <v>35</v>
      </c>
      <c r="C38" s="33" t="s">
        <v>101</v>
      </c>
      <c r="D38" s="33"/>
      <c r="E38" s="33"/>
      <c r="F38" s="63"/>
      <c r="G38" s="12" t="s">
        <v>15</v>
      </c>
      <c r="H38" s="14">
        <f>H39+H40</f>
        <v>54.2</v>
      </c>
      <c r="I38" s="33" t="s">
        <v>36</v>
      </c>
      <c r="J38" s="6"/>
    </row>
    <row r="39" spans="2:11" ht="41.25" customHeight="1">
      <c r="B39" s="52"/>
      <c r="C39" s="34"/>
      <c r="D39" s="34"/>
      <c r="E39" s="34"/>
      <c r="F39" s="64"/>
      <c r="G39" s="9" t="s">
        <v>17</v>
      </c>
      <c r="H39" s="15">
        <v>0</v>
      </c>
      <c r="I39" s="34"/>
    </row>
    <row r="40" spans="2:11" ht="36" customHeight="1">
      <c r="B40" s="52"/>
      <c r="C40" s="34"/>
      <c r="D40" s="34"/>
      <c r="E40" s="34"/>
      <c r="F40" s="64"/>
      <c r="G40" s="9" t="s">
        <v>18</v>
      </c>
      <c r="H40" s="15">
        <v>54.2</v>
      </c>
      <c r="I40" s="35"/>
    </row>
    <row r="41" spans="2:11" s="7" customFormat="1" ht="39" customHeight="1">
      <c r="B41" s="51" t="s">
        <v>37</v>
      </c>
      <c r="C41" s="33" t="s">
        <v>38</v>
      </c>
      <c r="D41" s="33"/>
      <c r="E41" s="33"/>
      <c r="F41" s="63"/>
      <c r="G41" s="12" t="s">
        <v>15</v>
      </c>
      <c r="H41" s="14">
        <f>H42+H43</f>
        <v>27246.68</v>
      </c>
      <c r="I41" s="33" t="s">
        <v>39</v>
      </c>
      <c r="J41" s="6"/>
    </row>
    <row r="42" spans="2:11" ht="36" customHeight="1">
      <c r="B42" s="52"/>
      <c r="C42" s="34"/>
      <c r="D42" s="34"/>
      <c r="E42" s="34"/>
      <c r="F42" s="64"/>
      <c r="G42" s="9" t="s">
        <v>17</v>
      </c>
      <c r="H42" s="15">
        <v>1324.8</v>
      </c>
      <c r="I42" s="34"/>
    </row>
    <row r="43" spans="2:11" ht="33" customHeight="1">
      <c r="B43" s="52"/>
      <c r="C43" s="34"/>
      <c r="D43" s="34"/>
      <c r="E43" s="34"/>
      <c r="F43" s="64"/>
      <c r="G43" s="9" t="s">
        <v>18</v>
      </c>
      <c r="H43" s="15">
        <v>25921.88</v>
      </c>
      <c r="I43" s="35"/>
    </row>
    <row r="44" spans="2:11" s="7" customFormat="1" ht="30" customHeight="1">
      <c r="B44" s="51" t="s">
        <v>60</v>
      </c>
      <c r="C44" s="42" t="s">
        <v>102</v>
      </c>
      <c r="D44" s="33"/>
      <c r="E44" s="33" t="s">
        <v>14</v>
      </c>
      <c r="F44" s="63">
        <v>44196</v>
      </c>
      <c r="G44" s="12" t="s">
        <v>15</v>
      </c>
      <c r="H44" s="8">
        <f>H45+H46+H47+H48</f>
        <v>118839.1</v>
      </c>
      <c r="I44" s="68"/>
      <c r="J44" s="6">
        <f>116616.9+2222.2</f>
        <v>118839.09999999999</v>
      </c>
      <c r="K44" s="16">
        <f>J44-H44</f>
        <v>0</v>
      </c>
    </row>
    <row r="45" spans="2:11">
      <c r="B45" s="52"/>
      <c r="C45" s="43"/>
      <c r="D45" s="34"/>
      <c r="E45" s="34"/>
      <c r="F45" s="64"/>
      <c r="G45" s="9" t="s">
        <v>16</v>
      </c>
      <c r="H45" s="4">
        <v>0</v>
      </c>
      <c r="I45" s="58"/>
    </row>
    <row r="46" spans="2:11">
      <c r="B46" s="52"/>
      <c r="C46" s="43"/>
      <c r="D46" s="34"/>
      <c r="E46" s="34"/>
      <c r="F46" s="64"/>
      <c r="G46" s="9" t="s">
        <v>17</v>
      </c>
      <c r="H46" s="8">
        <f>H50+H53+H56+H59+H62+H65+H68</f>
        <v>94766.6</v>
      </c>
      <c r="I46" s="58"/>
      <c r="J46" s="2">
        <f>92566.6+2200</f>
        <v>94766.6</v>
      </c>
      <c r="K46" s="17">
        <f>J46-H46</f>
        <v>0</v>
      </c>
    </row>
    <row r="47" spans="2:11">
      <c r="B47" s="52"/>
      <c r="C47" s="43"/>
      <c r="D47" s="34"/>
      <c r="E47" s="34"/>
      <c r="F47" s="64"/>
      <c r="G47" s="9" t="s">
        <v>18</v>
      </c>
      <c r="H47" s="8">
        <f>H51+H54+H57+H60+H63+H66+H69</f>
        <v>24072.5</v>
      </c>
      <c r="I47" s="58"/>
      <c r="J47" s="2">
        <f>24050.3+22.2</f>
        <v>24072.5</v>
      </c>
      <c r="K47" s="17">
        <f>J47-H47</f>
        <v>0</v>
      </c>
    </row>
    <row r="48" spans="2:11" ht="36.75" customHeight="1">
      <c r="B48" s="53"/>
      <c r="C48" s="44"/>
      <c r="D48" s="35"/>
      <c r="E48" s="35"/>
      <c r="F48" s="67"/>
      <c r="G48" s="9" t="s">
        <v>19</v>
      </c>
      <c r="H48" s="13">
        <v>0</v>
      </c>
      <c r="I48" s="59"/>
    </row>
    <row r="49" spans="2:10" s="7" customFormat="1" ht="30" customHeight="1">
      <c r="B49" s="51" t="s">
        <v>61</v>
      </c>
      <c r="C49" s="33" t="s">
        <v>24</v>
      </c>
      <c r="D49" s="33"/>
      <c r="E49" s="33"/>
      <c r="F49" s="63"/>
      <c r="G49" s="12" t="s">
        <v>15</v>
      </c>
      <c r="H49" s="14">
        <f>H50+H51</f>
        <v>93171.3</v>
      </c>
      <c r="I49" s="33" t="s">
        <v>98</v>
      </c>
      <c r="J49" s="6"/>
    </row>
    <row r="50" spans="2:10" ht="23.25" customHeight="1">
      <c r="B50" s="52"/>
      <c r="C50" s="34"/>
      <c r="D50" s="34"/>
      <c r="E50" s="34"/>
      <c r="F50" s="64"/>
      <c r="G50" s="9" t="s">
        <v>17</v>
      </c>
      <c r="H50" s="15">
        <f>51184+24146+4075+809.6+8461.2+1424</f>
        <v>90099.8</v>
      </c>
      <c r="I50" s="34"/>
    </row>
    <row r="51" spans="2:10" ht="25.5" customHeight="1">
      <c r="B51" s="52"/>
      <c r="C51" s="34"/>
      <c r="D51" s="34"/>
      <c r="E51" s="34"/>
      <c r="F51" s="64"/>
      <c r="G51" s="9" t="s">
        <v>18</v>
      </c>
      <c r="H51" s="15">
        <v>3071.5</v>
      </c>
      <c r="I51" s="35"/>
    </row>
    <row r="52" spans="2:10" s="7" customFormat="1" ht="30.75" customHeight="1">
      <c r="B52" s="51" t="s">
        <v>62</v>
      </c>
      <c r="C52" s="69" t="s">
        <v>103</v>
      </c>
      <c r="D52" s="33"/>
      <c r="E52" s="33"/>
      <c r="F52" s="63"/>
      <c r="G52" s="12" t="s">
        <v>15</v>
      </c>
      <c r="H52" s="14">
        <f>H53+H54</f>
        <v>2062.9</v>
      </c>
      <c r="I52" s="33" t="s">
        <v>72</v>
      </c>
      <c r="J52" s="6"/>
    </row>
    <row r="53" spans="2:10" ht="30" customHeight="1">
      <c r="B53" s="52"/>
      <c r="C53" s="65"/>
      <c r="D53" s="34"/>
      <c r="E53" s="34"/>
      <c r="F53" s="64"/>
      <c r="G53" s="9" t="s">
        <v>17</v>
      </c>
      <c r="H53" s="15">
        <f>2106-50+6.9</f>
        <v>2062.9</v>
      </c>
      <c r="I53" s="34"/>
    </row>
    <row r="54" spans="2:10" ht="31.5" customHeight="1">
      <c r="B54" s="52"/>
      <c r="C54" s="65"/>
      <c r="D54" s="34"/>
      <c r="E54" s="34"/>
      <c r="F54" s="64"/>
      <c r="G54" s="9" t="s">
        <v>18</v>
      </c>
      <c r="H54" s="15">
        <v>0</v>
      </c>
      <c r="I54" s="35"/>
    </row>
    <row r="55" spans="2:10" s="7" customFormat="1" ht="54" customHeight="1">
      <c r="B55" s="51" t="s">
        <v>63</v>
      </c>
      <c r="C55" s="33" t="s">
        <v>30</v>
      </c>
      <c r="D55" s="33"/>
      <c r="E55" s="33"/>
      <c r="F55" s="63"/>
      <c r="G55" s="12" t="s">
        <v>15</v>
      </c>
      <c r="H55" s="14">
        <f>H56+H57</f>
        <v>517.70000000000005</v>
      </c>
      <c r="I55" s="69" t="s">
        <v>67</v>
      </c>
      <c r="J55" s="6"/>
    </row>
    <row r="56" spans="2:10" ht="41.25" customHeight="1">
      <c r="B56" s="52"/>
      <c r="C56" s="34"/>
      <c r="D56" s="34"/>
      <c r="E56" s="34"/>
      <c r="F56" s="64"/>
      <c r="G56" s="9" t="s">
        <v>17</v>
      </c>
      <c r="H56" s="15">
        <v>0</v>
      </c>
      <c r="I56" s="65"/>
    </row>
    <row r="57" spans="2:10" ht="42" customHeight="1">
      <c r="B57" s="52"/>
      <c r="C57" s="34"/>
      <c r="D57" s="34"/>
      <c r="E57" s="34"/>
      <c r="F57" s="64"/>
      <c r="G57" s="9" t="s">
        <v>18</v>
      </c>
      <c r="H57" s="15">
        <v>517.70000000000005</v>
      </c>
      <c r="I57" s="66"/>
    </row>
    <row r="58" spans="2:10" s="7" customFormat="1" ht="25.5" customHeight="1">
      <c r="B58" s="51" t="s">
        <v>64</v>
      </c>
      <c r="C58" s="33" t="s">
        <v>70</v>
      </c>
      <c r="D58" s="33"/>
      <c r="E58" s="33"/>
      <c r="F58" s="63"/>
      <c r="G58" s="12" t="s">
        <v>15</v>
      </c>
      <c r="H58" s="14">
        <f>H59+H60</f>
        <v>43.1</v>
      </c>
      <c r="I58" s="33" t="s">
        <v>71</v>
      </c>
      <c r="J58" s="6"/>
    </row>
    <row r="59" spans="2:10" ht="24.75" customHeight="1">
      <c r="B59" s="52"/>
      <c r="C59" s="34"/>
      <c r="D59" s="34"/>
      <c r="E59" s="34"/>
      <c r="F59" s="64"/>
      <c r="G59" s="9" t="s">
        <v>17</v>
      </c>
      <c r="H59" s="15">
        <v>43.1</v>
      </c>
      <c r="I59" s="34"/>
    </row>
    <row r="60" spans="2:10" ht="17.25" customHeight="1">
      <c r="B60" s="52"/>
      <c r="C60" s="34"/>
      <c r="D60" s="34"/>
      <c r="E60" s="34"/>
      <c r="F60" s="64"/>
      <c r="G60" s="9" t="s">
        <v>18</v>
      </c>
      <c r="H60" s="15">
        <v>0</v>
      </c>
      <c r="I60" s="35"/>
    </row>
    <row r="61" spans="2:10" s="7" customFormat="1" ht="32.25" customHeight="1">
      <c r="B61" s="51" t="s">
        <v>65</v>
      </c>
      <c r="C61" s="33" t="s">
        <v>68</v>
      </c>
      <c r="D61" s="33"/>
      <c r="E61" s="33"/>
      <c r="F61" s="63"/>
      <c r="G61" s="12" t="s">
        <v>15</v>
      </c>
      <c r="H61" s="14">
        <f>H62+H63</f>
        <v>925</v>
      </c>
      <c r="I61" s="33" t="s">
        <v>69</v>
      </c>
      <c r="J61" s="6"/>
    </row>
    <row r="62" spans="2:10" ht="32.25" customHeight="1">
      <c r="B62" s="52"/>
      <c r="C62" s="34"/>
      <c r="D62" s="34"/>
      <c r="E62" s="34"/>
      <c r="F62" s="64"/>
      <c r="G62" s="9" t="s">
        <v>17</v>
      </c>
      <c r="H62" s="15">
        <v>0</v>
      </c>
      <c r="I62" s="34"/>
    </row>
    <row r="63" spans="2:10" ht="27" customHeight="1">
      <c r="B63" s="52"/>
      <c r="C63" s="34"/>
      <c r="D63" s="34"/>
      <c r="E63" s="34"/>
      <c r="F63" s="64"/>
      <c r="G63" s="9" t="s">
        <v>18</v>
      </c>
      <c r="H63" s="15">
        <v>925</v>
      </c>
      <c r="I63" s="35"/>
    </row>
    <row r="64" spans="2:10" s="7" customFormat="1" ht="31.5" customHeight="1">
      <c r="B64" s="51" t="s">
        <v>66</v>
      </c>
      <c r="C64" s="33" t="s">
        <v>38</v>
      </c>
      <c r="D64" s="33"/>
      <c r="E64" s="33"/>
      <c r="F64" s="63"/>
      <c r="G64" s="12" t="s">
        <v>15</v>
      </c>
      <c r="H64" s="14">
        <f>H65+H66</f>
        <v>19896.899999999998</v>
      </c>
      <c r="I64" s="33" t="s">
        <v>73</v>
      </c>
      <c r="J64" s="6"/>
    </row>
    <row r="65" spans="2:11" ht="27" customHeight="1">
      <c r="B65" s="52"/>
      <c r="C65" s="34"/>
      <c r="D65" s="34"/>
      <c r="E65" s="34"/>
      <c r="F65" s="64"/>
      <c r="G65" s="9" t="s">
        <v>17</v>
      </c>
      <c r="H65" s="15">
        <v>360.8</v>
      </c>
      <c r="I65" s="34"/>
    </row>
    <row r="66" spans="2:11" ht="22.5" customHeight="1">
      <c r="B66" s="52"/>
      <c r="C66" s="34"/>
      <c r="D66" s="34"/>
      <c r="E66" s="34"/>
      <c r="F66" s="64"/>
      <c r="G66" s="9" t="s">
        <v>18</v>
      </c>
      <c r="H66" s="15">
        <f>11172.4+5712+2649+2.6+0.1</f>
        <v>19536.099999999999</v>
      </c>
      <c r="I66" s="35"/>
    </row>
    <row r="67" spans="2:11" s="7" customFormat="1" ht="57.75" customHeight="1">
      <c r="B67" s="51" t="s">
        <v>95</v>
      </c>
      <c r="C67" s="33" t="s">
        <v>96</v>
      </c>
      <c r="D67" s="33"/>
      <c r="E67" s="33"/>
      <c r="F67" s="63"/>
      <c r="G67" s="12" t="s">
        <v>15</v>
      </c>
      <c r="H67" s="14">
        <f>H68+H69</f>
        <v>2222.1999999999998</v>
      </c>
      <c r="I67" s="33" t="s">
        <v>97</v>
      </c>
      <c r="J67" s="6"/>
    </row>
    <row r="68" spans="2:11" ht="54" customHeight="1">
      <c r="B68" s="52"/>
      <c r="C68" s="34"/>
      <c r="D68" s="34"/>
      <c r="E68" s="34"/>
      <c r="F68" s="64"/>
      <c r="G68" s="9" t="s">
        <v>17</v>
      </c>
      <c r="H68" s="15">
        <v>2200</v>
      </c>
      <c r="I68" s="34"/>
    </row>
    <row r="69" spans="2:11" ht="49.5" customHeight="1">
      <c r="B69" s="52"/>
      <c r="C69" s="34"/>
      <c r="D69" s="34"/>
      <c r="E69" s="34"/>
      <c r="F69" s="64"/>
      <c r="G69" s="9" t="s">
        <v>18</v>
      </c>
      <c r="H69" s="15">
        <v>22.2</v>
      </c>
      <c r="I69" s="35"/>
    </row>
    <row r="70" spans="2:11" s="19" customFormat="1" ht="30" customHeight="1">
      <c r="B70" s="36" t="s">
        <v>41</v>
      </c>
      <c r="C70" s="42" t="s">
        <v>40</v>
      </c>
      <c r="D70" s="42"/>
      <c r="E70" s="42" t="s">
        <v>14</v>
      </c>
      <c r="F70" s="45">
        <v>44196</v>
      </c>
      <c r="G70" s="25" t="s">
        <v>15</v>
      </c>
      <c r="H70" s="26">
        <v>21161.1</v>
      </c>
      <c r="I70" s="78"/>
      <c r="J70" s="6">
        <v>21161.1</v>
      </c>
      <c r="K70" s="16">
        <f>H70-J70</f>
        <v>0</v>
      </c>
    </row>
    <row r="71" spans="2:11" s="21" customFormat="1" ht="20.25" customHeight="1">
      <c r="B71" s="37"/>
      <c r="C71" s="43"/>
      <c r="D71" s="43"/>
      <c r="E71" s="43"/>
      <c r="F71" s="46"/>
      <c r="G71" s="27" t="s">
        <v>16</v>
      </c>
      <c r="H71" s="28">
        <v>0</v>
      </c>
      <c r="I71" s="49"/>
      <c r="J71" s="2"/>
      <c r="K71" s="1"/>
    </row>
    <row r="72" spans="2:11" s="21" customFormat="1" ht="30.75" customHeight="1">
      <c r="B72" s="37"/>
      <c r="C72" s="43"/>
      <c r="D72" s="43"/>
      <c r="E72" s="43"/>
      <c r="F72" s="46"/>
      <c r="G72" s="27" t="s">
        <v>17</v>
      </c>
      <c r="H72" s="26">
        <v>3258.5</v>
      </c>
      <c r="I72" s="49"/>
      <c r="J72" s="6">
        <v>3258.5</v>
      </c>
      <c r="K72" s="17">
        <f>H72-J72</f>
        <v>0</v>
      </c>
    </row>
    <row r="73" spans="2:11" s="21" customFormat="1" ht="30" customHeight="1">
      <c r="B73" s="37"/>
      <c r="C73" s="43"/>
      <c r="D73" s="43"/>
      <c r="E73" s="43"/>
      <c r="F73" s="46"/>
      <c r="G73" s="27" t="s">
        <v>18</v>
      </c>
      <c r="H73" s="26">
        <v>17902.599999999999</v>
      </c>
      <c r="I73" s="49"/>
      <c r="J73" s="2">
        <v>17902.599999999999</v>
      </c>
      <c r="K73" s="17">
        <f>H73-J73</f>
        <v>0</v>
      </c>
    </row>
    <row r="74" spans="2:11" s="21" customFormat="1" ht="33" customHeight="1">
      <c r="B74" s="38"/>
      <c r="C74" s="44"/>
      <c r="D74" s="44"/>
      <c r="E74" s="44"/>
      <c r="F74" s="47"/>
      <c r="G74" s="27" t="s">
        <v>19</v>
      </c>
      <c r="H74" s="28">
        <v>0</v>
      </c>
      <c r="I74" s="50"/>
      <c r="J74" s="2"/>
      <c r="K74" s="1"/>
    </row>
    <row r="75" spans="2:11" s="7" customFormat="1" ht="30" customHeight="1">
      <c r="B75" s="51" t="s">
        <v>42</v>
      </c>
      <c r="C75" s="33" t="s">
        <v>24</v>
      </c>
      <c r="D75" s="33"/>
      <c r="E75" s="33"/>
      <c r="F75" s="63"/>
      <c r="G75" s="12" t="s">
        <v>15</v>
      </c>
      <c r="H75" s="14">
        <f>H76+H77</f>
        <v>15522.4</v>
      </c>
      <c r="I75" s="33" t="s">
        <v>105</v>
      </c>
      <c r="J75" s="6"/>
    </row>
    <row r="76" spans="2:11" ht="23.25" customHeight="1">
      <c r="B76" s="52"/>
      <c r="C76" s="34"/>
      <c r="D76" s="34"/>
      <c r="E76" s="34"/>
      <c r="F76" s="64"/>
      <c r="G76" s="9" t="s">
        <v>17</v>
      </c>
      <c r="H76" s="15">
        <v>3238</v>
      </c>
      <c r="I76" s="34"/>
    </row>
    <row r="77" spans="2:11" ht="20.25" customHeight="1">
      <c r="B77" s="52"/>
      <c r="C77" s="34"/>
      <c r="D77" s="34"/>
      <c r="E77" s="34"/>
      <c r="F77" s="64"/>
      <c r="G77" s="9" t="s">
        <v>18</v>
      </c>
      <c r="H77" s="15">
        <v>12284.4</v>
      </c>
      <c r="I77" s="35"/>
    </row>
    <row r="78" spans="2:11" s="7" customFormat="1" ht="32.25" customHeight="1">
      <c r="B78" s="51" t="s">
        <v>43</v>
      </c>
      <c r="C78" s="33" t="s">
        <v>106</v>
      </c>
      <c r="D78" s="33"/>
      <c r="E78" s="33"/>
      <c r="F78" s="63"/>
      <c r="G78" s="12" t="s">
        <v>15</v>
      </c>
      <c r="H78" s="14">
        <f>H79+H80</f>
        <v>489.5</v>
      </c>
      <c r="I78" s="33" t="s">
        <v>44</v>
      </c>
      <c r="J78" s="6"/>
    </row>
    <row r="79" spans="2:11" ht="27.75" customHeight="1">
      <c r="B79" s="52"/>
      <c r="C79" s="34"/>
      <c r="D79" s="34"/>
      <c r="E79" s="34"/>
      <c r="F79" s="64"/>
      <c r="G79" s="9" t="s">
        <v>17</v>
      </c>
      <c r="H79" s="15">
        <v>0</v>
      </c>
      <c r="I79" s="34"/>
    </row>
    <row r="80" spans="2:11" ht="22.5" customHeight="1">
      <c r="B80" s="52"/>
      <c r="C80" s="34"/>
      <c r="D80" s="34"/>
      <c r="E80" s="34"/>
      <c r="F80" s="64"/>
      <c r="G80" s="9" t="s">
        <v>18</v>
      </c>
      <c r="H80" s="15">
        <f>373.7+88+27.8</f>
        <v>489.5</v>
      </c>
      <c r="I80" s="35"/>
    </row>
    <row r="81" spans="2:11" s="7" customFormat="1" ht="50.25" customHeight="1">
      <c r="B81" s="51" t="s">
        <v>47</v>
      </c>
      <c r="C81" s="33" t="s">
        <v>45</v>
      </c>
      <c r="D81" s="33"/>
      <c r="E81" s="33"/>
      <c r="F81" s="63"/>
      <c r="G81" s="12" t="s">
        <v>15</v>
      </c>
      <c r="H81" s="14">
        <f>H82+H83</f>
        <v>95</v>
      </c>
      <c r="I81" s="33" t="s">
        <v>104</v>
      </c>
      <c r="J81" s="6"/>
    </row>
    <row r="82" spans="2:11" ht="50.25" customHeight="1">
      <c r="B82" s="52"/>
      <c r="C82" s="34"/>
      <c r="D82" s="34"/>
      <c r="E82" s="34"/>
      <c r="F82" s="64"/>
      <c r="G82" s="9" t="s">
        <v>17</v>
      </c>
      <c r="H82" s="15">
        <v>0</v>
      </c>
      <c r="I82" s="65"/>
    </row>
    <row r="83" spans="2:11" ht="63" customHeight="1">
      <c r="B83" s="52"/>
      <c r="C83" s="34"/>
      <c r="D83" s="34"/>
      <c r="E83" s="34"/>
      <c r="F83" s="64"/>
      <c r="G83" s="9" t="s">
        <v>18</v>
      </c>
      <c r="H83" s="15">
        <v>95</v>
      </c>
      <c r="I83" s="66"/>
    </row>
    <row r="84" spans="2:11" s="7" customFormat="1" ht="34.5" customHeight="1">
      <c r="B84" s="51" t="s">
        <v>46</v>
      </c>
      <c r="C84" s="33" t="s">
        <v>101</v>
      </c>
      <c r="D84" s="33"/>
      <c r="E84" s="33"/>
      <c r="F84" s="63"/>
      <c r="G84" s="12" t="s">
        <v>15</v>
      </c>
      <c r="H84" s="14">
        <f>H85+H86</f>
        <v>54</v>
      </c>
      <c r="I84" s="33" t="s">
        <v>107</v>
      </c>
      <c r="J84" s="6"/>
    </row>
    <row r="85" spans="2:11" ht="33" customHeight="1">
      <c r="B85" s="52"/>
      <c r="C85" s="34"/>
      <c r="D85" s="34"/>
      <c r="E85" s="34"/>
      <c r="F85" s="64"/>
      <c r="G85" s="9" t="s">
        <v>17</v>
      </c>
      <c r="H85" s="15">
        <v>0</v>
      </c>
      <c r="I85" s="34"/>
    </row>
    <row r="86" spans="2:11" ht="43.5" customHeight="1">
      <c r="B86" s="52"/>
      <c r="C86" s="34"/>
      <c r="D86" s="34"/>
      <c r="E86" s="34"/>
      <c r="F86" s="64"/>
      <c r="G86" s="9" t="s">
        <v>18</v>
      </c>
      <c r="H86" s="15">
        <v>54</v>
      </c>
      <c r="I86" s="35"/>
    </row>
    <row r="87" spans="2:11" s="7" customFormat="1" ht="31.5" customHeight="1">
      <c r="B87" s="51" t="s">
        <v>48</v>
      </c>
      <c r="C87" s="33" t="s">
        <v>38</v>
      </c>
      <c r="D87" s="33"/>
      <c r="E87" s="33"/>
      <c r="F87" s="63"/>
      <c r="G87" s="12" t="s">
        <v>15</v>
      </c>
      <c r="H87" s="14">
        <f>H88+H89</f>
        <v>5000.2</v>
      </c>
      <c r="I87" s="33" t="s">
        <v>49</v>
      </c>
      <c r="J87" s="6"/>
    </row>
    <row r="88" spans="2:11" ht="24.75" customHeight="1">
      <c r="B88" s="52"/>
      <c r="C88" s="34"/>
      <c r="D88" s="34"/>
      <c r="E88" s="34"/>
      <c r="F88" s="64"/>
      <c r="G88" s="9" t="s">
        <v>17</v>
      </c>
      <c r="H88" s="15">
        <v>20.5</v>
      </c>
      <c r="I88" s="34"/>
    </row>
    <row r="89" spans="2:11" ht="27.75" customHeight="1">
      <c r="B89" s="52"/>
      <c r="C89" s="34"/>
      <c r="D89" s="34"/>
      <c r="E89" s="34"/>
      <c r="F89" s="64"/>
      <c r="G89" s="9" t="s">
        <v>18</v>
      </c>
      <c r="H89" s="15">
        <v>4979.7</v>
      </c>
      <c r="I89" s="35"/>
    </row>
    <row r="90" spans="2:11" s="19" customFormat="1" ht="30" customHeight="1">
      <c r="B90" s="36" t="s">
        <v>50</v>
      </c>
      <c r="C90" s="42" t="s">
        <v>108</v>
      </c>
      <c r="D90" s="42"/>
      <c r="E90" s="42" t="s">
        <v>14</v>
      </c>
      <c r="F90" s="45">
        <v>44196</v>
      </c>
      <c r="G90" s="25" t="s">
        <v>15</v>
      </c>
      <c r="H90" s="26">
        <f>H91+H92+H93+H94</f>
        <v>1299.5999999999999</v>
      </c>
      <c r="I90" s="48" t="s">
        <v>51</v>
      </c>
      <c r="J90" s="18">
        <v>1299.5999999999999</v>
      </c>
      <c r="K90" s="23">
        <f>H90-J90</f>
        <v>0</v>
      </c>
    </row>
    <row r="91" spans="2:11" s="21" customFormat="1" ht="26.25" customHeight="1">
      <c r="B91" s="37"/>
      <c r="C91" s="43"/>
      <c r="D91" s="43"/>
      <c r="E91" s="43"/>
      <c r="F91" s="46"/>
      <c r="G91" s="27" t="s">
        <v>16</v>
      </c>
      <c r="H91" s="28">
        <v>0</v>
      </c>
      <c r="I91" s="49"/>
      <c r="J91" s="20"/>
    </row>
    <row r="92" spans="2:11" s="21" customFormat="1" ht="27.75" customHeight="1">
      <c r="B92" s="37"/>
      <c r="C92" s="43"/>
      <c r="D92" s="43"/>
      <c r="E92" s="43"/>
      <c r="F92" s="46"/>
      <c r="G92" s="27" t="s">
        <v>17</v>
      </c>
      <c r="H92" s="26">
        <f>H97+H102</f>
        <v>775.80000000000007</v>
      </c>
      <c r="I92" s="49"/>
      <c r="J92" s="20">
        <v>775.8</v>
      </c>
      <c r="K92" s="24">
        <f>H92-J92</f>
        <v>0</v>
      </c>
    </row>
    <row r="93" spans="2:11" s="21" customFormat="1" ht="30" customHeight="1">
      <c r="B93" s="37"/>
      <c r="C93" s="43"/>
      <c r="D93" s="43"/>
      <c r="E93" s="43"/>
      <c r="F93" s="46"/>
      <c r="G93" s="27" t="s">
        <v>18</v>
      </c>
      <c r="H93" s="26">
        <f>H98+H103</f>
        <v>523.79999999999995</v>
      </c>
      <c r="I93" s="49"/>
      <c r="J93" s="20">
        <f>423.8+100</f>
        <v>523.79999999999995</v>
      </c>
      <c r="K93" s="24">
        <f>H93-J93</f>
        <v>0</v>
      </c>
    </row>
    <row r="94" spans="2:11" s="21" customFormat="1" ht="33" customHeight="1">
      <c r="B94" s="38"/>
      <c r="C94" s="44"/>
      <c r="D94" s="44"/>
      <c r="E94" s="44"/>
      <c r="F94" s="47"/>
      <c r="G94" s="27" t="s">
        <v>19</v>
      </c>
      <c r="H94" s="28">
        <v>0</v>
      </c>
      <c r="I94" s="50"/>
      <c r="J94" s="20"/>
    </row>
    <row r="95" spans="2:11" s="7" customFormat="1" ht="25.5" customHeight="1">
      <c r="B95" s="51" t="s">
        <v>75</v>
      </c>
      <c r="C95" s="33" t="s">
        <v>76</v>
      </c>
      <c r="D95" s="33"/>
      <c r="E95" s="33" t="s">
        <v>14</v>
      </c>
      <c r="F95" s="54">
        <v>44196</v>
      </c>
      <c r="G95" s="12" t="s">
        <v>15</v>
      </c>
      <c r="H95" s="8">
        <f>H96+H97+H98+H99</f>
        <v>1199.6000000000001</v>
      </c>
      <c r="I95" s="57" t="s">
        <v>122</v>
      </c>
      <c r="J95" s="6"/>
    </row>
    <row r="96" spans="2:11" ht="21.75" customHeight="1">
      <c r="B96" s="52"/>
      <c r="C96" s="34"/>
      <c r="D96" s="34"/>
      <c r="E96" s="34"/>
      <c r="F96" s="55"/>
      <c r="G96" s="9" t="s">
        <v>16</v>
      </c>
      <c r="H96" s="13">
        <v>0</v>
      </c>
      <c r="I96" s="58"/>
    </row>
    <row r="97" spans="2:10" ht="21" customHeight="1">
      <c r="B97" s="52"/>
      <c r="C97" s="34"/>
      <c r="D97" s="34"/>
      <c r="E97" s="34"/>
      <c r="F97" s="55"/>
      <c r="G97" s="9" t="s">
        <v>17</v>
      </c>
      <c r="H97" s="8">
        <f>669.6+106.2</f>
        <v>775.80000000000007</v>
      </c>
      <c r="I97" s="58"/>
    </row>
    <row r="98" spans="2:10" ht="24.75" customHeight="1">
      <c r="B98" s="52"/>
      <c r="C98" s="34"/>
      <c r="D98" s="34"/>
      <c r="E98" s="34"/>
      <c r="F98" s="55"/>
      <c r="G98" s="9" t="s">
        <v>18</v>
      </c>
      <c r="H98" s="8">
        <f>418.3+8.1-2.6</f>
        <v>423.8</v>
      </c>
      <c r="I98" s="58"/>
    </row>
    <row r="99" spans="2:10" ht="33" customHeight="1">
      <c r="B99" s="53"/>
      <c r="C99" s="35"/>
      <c r="D99" s="35"/>
      <c r="E99" s="35"/>
      <c r="F99" s="56"/>
      <c r="G99" s="9" t="s">
        <v>19</v>
      </c>
      <c r="H99" s="13">
        <v>0</v>
      </c>
      <c r="I99" s="59"/>
    </row>
    <row r="100" spans="2:10" s="7" customFormat="1" ht="24" customHeight="1">
      <c r="B100" s="51" t="s">
        <v>77</v>
      </c>
      <c r="C100" s="33" t="s">
        <v>78</v>
      </c>
      <c r="D100" s="33"/>
      <c r="E100" s="33" t="s">
        <v>14</v>
      </c>
      <c r="F100" s="54">
        <v>44196</v>
      </c>
      <c r="G100" s="12" t="s">
        <v>15</v>
      </c>
      <c r="H100" s="8">
        <f>H101+H102+H103+H104</f>
        <v>100</v>
      </c>
      <c r="I100" s="57" t="s">
        <v>79</v>
      </c>
      <c r="J100" s="6"/>
    </row>
    <row r="101" spans="2:10" ht="20.25" customHeight="1">
      <c r="B101" s="52"/>
      <c r="C101" s="34"/>
      <c r="D101" s="34"/>
      <c r="E101" s="34"/>
      <c r="F101" s="55"/>
      <c r="G101" s="9" t="s">
        <v>16</v>
      </c>
      <c r="H101" s="13">
        <v>0</v>
      </c>
      <c r="I101" s="58"/>
    </row>
    <row r="102" spans="2:10" ht="18.75" customHeight="1">
      <c r="B102" s="52"/>
      <c r="C102" s="34"/>
      <c r="D102" s="34"/>
      <c r="E102" s="34"/>
      <c r="F102" s="55"/>
      <c r="G102" s="9" t="s">
        <v>17</v>
      </c>
      <c r="H102" s="8">
        <v>0</v>
      </c>
      <c r="I102" s="58"/>
    </row>
    <row r="103" spans="2:10" ht="19.5" customHeight="1">
      <c r="B103" s="52"/>
      <c r="C103" s="34"/>
      <c r="D103" s="34"/>
      <c r="E103" s="34"/>
      <c r="F103" s="55"/>
      <c r="G103" s="9" t="s">
        <v>18</v>
      </c>
      <c r="H103" s="8">
        <v>100</v>
      </c>
      <c r="I103" s="58"/>
    </row>
    <row r="104" spans="2:10" ht="33" customHeight="1">
      <c r="B104" s="53"/>
      <c r="C104" s="35"/>
      <c r="D104" s="35"/>
      <c r="E104" s="35"/>
      <c r="F104" s="56"/>
      <c r="G104" s="9" t="s">
        <v>19</v>
      </c>
      <c r="H104" s="13">
        <v>0</v>
      </c>
      <c r="I104" s="59"/>
    </row>
    <row r="105" spans="2:10" s="19" customFormat="1" ht="30" customHeight="1">
      <c r="B105" s="36" t="s">
        <v>52</v>
      </c>
      <c r="C105" s="42" t="s">
        <v>54</v>
      </c>
      <c r="D105" s="60" t="s">
        <v>55</v>
      </c>
      <c r="E105" s="42" t="s">
        <v>14</v>
      </c>
      <c r="F105" s="45">
        <v>44196</v>
      </c>
      <c r="G105" s="25" t="s">
        <v>15</v>
      </c>
      <c r="H105" s="26">
        <v>20351.8</v>
      </c>
      <c r="I105" s="48"/>
      <c r="J105" s="18"/>
    </row>
    <row r="106" spans="2:10" s="21" customFormat="1" ht="30.75" customHeight="1">
      <c r="B106" s="37"/>
      <c r="C106" s="43"/>
      <c r="D106" s="61"/>
      <c r="E106" s="43"/>
      <c r="F106" s="46"/>
      <c r="G106" s="27" t="s">
        <v>16</v>
      </c>
      <c r="H106" s="28">
        <v>0</v>
      </c>
      <c r="I106" s="49"/>
      <c r="J106" s="20"/>
    </row>
    <row r="107" spans="2:10" s="21" customFormat="1" ht="30" customHeight="1">
      <c r="B107" s="37"/>
      <c r="C107" s="43"/>
      <c r="D107" s="61"/>
      <c r="E107" s="43"/>
      <c r="F107" s="46"/>
      <c r="G107" s="27" t="s">
        <v>17</v>
      </c>
      <c r="H107" s="26">
        <v>20351.8</v>
      </c>
      <c r="I107" s="49"/>
      <c r="J107" s="20"/>
    </row>
    <row r="108" spans="2:10" s="21" customFormat="1" ht="27.75" customHeight="1">
      <c r="B108" s="37"/>
      <c r="C108" s="43"/>
      <c r="D108" s="61"/>
      <c r="E108" s="43"/>
      <c r="F108" s="46"/>
      <c r="G108" s="27" t="s">
        <v>18</v>
      </c>
      <c r="H108" s="26">
        <f>H113+H123</f>
        <v>0</v>
      </c>
      <c r="I108" s="49"/>
      <c r="J108" s="20"/>
    </row>
    <row r="109" spans="2:10" s="21" customFormat="1" ht="36" customHeight="1">
      <c r="B109" s="38"/>
      <c r="C109" s="44"/>
      <c r="D109" s="62"/>
      <c r="E109" s="44"/>
      <c r="F109" s="47"/>
      <c r="G109" s="27" t="s">
        <v>19</v>
      </c>
      <c r="H109" s="28">
        <v>0</v>
      </c>
      <c r="I109" s="50"/>
      <c r="J109" s="20"/>
    </row>
    <row r="110" spans="2:10" s="7" customFormat="1" ht="37.5" customHeight="1">
      <c r="B110" s="51" t="s">
        <v>53</v>
      </c>
      <c r="C110" s="33" t="s">
        <v>120</v>
      </c>
      <c r="D110" s="33" t="s">
        <v>55</v>
      </c>
      <c r="E110" s="33"/>
      <c r="F110" s="54"/>
      <c r="G110" s="12" t="s">
        <v>15</v>
      </c>
      <c r="H110" s="8">
        <v>14180.8</v>
      </c>
      <c r="I110" s="57" t="s">
        <v>84</v>
      </c>
      <c r="J110" s="6"/>
    </row>
    <row r="111" spans="2:10" ht="42.75" customHeight="1">
      <c r="B111" s="52"/>
      <c r="C111" s="34"/>
      <c r="D111" s="34"/>
      <c r="E111" s="34"/>
      <c r="F111" s="55"/>
      <c r="G111" s="9" t="s">
        <v>16</v>
      </c>
      <c r="H111" s="13">
        <v>0</v>
      </c>
      <c r="I111" s="58"/>
    </row>
    <row r="112" spans="2:10" ht="36" customHeight="1">
      <c r="B112" s="52"/>
      <c r="C112" s="34"/>
      <c r="D112" s="34"/>
      <c r="E112" s="34"/>
      <c r="F112" s="55"/>
      <c r="G112" s="9" t="s">
        <v>17</v>
      </c>
      <c r="H112" s="8">
        <v>14180.8</v>
      </c>
      <c r="I112" s="58"/>
    </row>
    <row r="113" spans="2:10" ht="31.5" customHeight="1">
      <c r="B113" s="52"/>
      <c r="C113" s="34"/>
      <c r="D113" s="34"/>
      <c r="E113" s="34"/>
      <c r="F113" s="55"/>
      <c r="G113" s="9" t="s">
        <v>18</v>
      </c>
      <c r="H113" s="8">
        <v>0</v>
      </c>
      <c r="I113" s="58"/>
    </row>
    <row r="114" spans="2:10" ht="36.75" customHeight="1">
      <c r="B114" s="53"/>
      <c r="C114" s="35"/>
      <c r="D114" s="35"/>
      <c r="E114" s="35"/>
      <c r="F114" s="56"/>
      <c r="G114" s="9" t="s">
        <v>19</v>
      </c>
      <c r="H114" s="13">
        <v>0</v>
      </c>
      <c r="I114" s="59"/>
    </row>
    <row r="115" spans="2:10" ht="46.5" customHeight="1">
      <c r="B115" s="51" t="s">
        <v>124</v>
      </c>
      <c r="C115" s="33" t="s">
        <v>121</v>
      </c>
      <c r="D115" s="33"/>
      <c r="E115" s="33"/>
      <c r="F115" s="54"/>
      <c r="G115" s="12" t="s">
        <v>15</v>
      </c>
      <c r="H115" s="13">
        <v>14180.8</v>
      </c>
      <c r="I115" s="33" t="s">
        <v>123</v>
      </c>
    </row>
    <row r="116" spans="2:10" ht="46.5" customHeight="1">
      <c r="B116" s="52"/>
      <c r="C116" s="34"/>
      <c r="D116" s="34"/>
      <c r="E116" s="34"/>
      <c r="F116" s="55"/>
      <c r="G116" s="9" t="s">
        <v>16</v>
      </c>
      <c r="H116" s="13"/>
      <c r="I116" s="34"/>
    </row>
    <row r="117" spans="2:10" ht="36.75" customHeight="1">
      <c r="B117" s="52"/>
      <c r="C117" s="34"/>
      <c r="D117" s="34"/>
      <c r="E117" s="34"/>
      <c r="F117" s="55"/>
      <c r="G117" s="9" t="s">
        <v>17</v>
      </c>
      <c r="H117" s="13">
        <v>14180.8</v>
      </c>
      <c r="I117" s="34"/>
    </row>
    <row r="118" spans="2:10" ht="66.75" customHeight="1">
      <c r="B118" s="31"/>
      <c r="C118" s="34"/>
      <c r="D118" s="29"/>
      <c r="E118" s="29"/>
      <c r="F118" s="30"/>
      <c r="G118" s="9" t="s">
        <v>18</v>
      </c>
      <c r="H118" s="13">
        <v>0</v>
      </c>
      <c r="I118" s="34"/>
    </row>
    <row r="119" spans="2:10" ht="60.75" customHeight="1">
      <c r="B119" s="31"/>
      <c r="C119" s="35"/>
      <c r="D119" s="29"/>
      <c r="E119" s="29"/>
      <c r="F119" s="30"/>
      <c r="G119" s="9" t="s">
        <v>19</v>
      </c>
      <c r="H119" s="13">
        <v>0</v>
      </c>
      <c r="I119" s="35"/>
    </row>
    <row r="120" spans="2:10" s="7" customFormat="1" ht="52.5" customHeight="1">
      <c r="B120" s="51" t="s">
        <v>109</v>
      </c>
      <c r="C120" s="33" t="s">
        <v>110</v>
      </c>
      <c r="D120" s="33" t="s">
        <v>55</v>
      </c>
      <c r="E120" s="33"/>
      <c r="F120" s="54"/>
      <c r="G120" s="12" t="s">
        <v>15</v>
      </c>
      <c r="H120" s="8">
        <v>6171</v>
      </c>
      <c r="I120" s="57" t="s">
        <v>111</v>
      </c>
      <c r="J120" s="6"/>
    </row>
    <row r="121" spans="2:10" ht="42" customHeight="1">
      <c r="B121" s="52"/>
      <c r="C121" s="34"/>
      <c r="D121" s="34"/>
      <c r="E121" s="34"/>
      <c r="F121" s="55"/>
      <c r="G121" s="9" t="s">
        <v>16</v>
      </c>
      <c r="H121" s="13">
        <v>0</v>
      </c>
      <c r="I121" s="58"/>
    </row>
    <row r="122" spans="2:10" ht="33" customHeight="1">
      <c r="B122" s="52"/>
      <c r="C122" s="34"/>
      <c r="D122" s="34"/>
      <c r="E122" s="34"/>
      <c r="F122" s="55"/>
      <c r="G122" s="9" t="s">
        <v>17</v>
      </c>
      <c r="H122" s="32" t="s">
        <v>125</v>
      </c>
      <c r="I122" s="58"/>
    </row>
    <row r="123" spans="2:10" ht="43.5" customHeight="1">
      <c r="B123" s="52"/>
      <c r="C123" s="34"/>
      <c r="D123" s="34"/>
      <c r="E123" s="34"/>
      <c r="F123" s="55"/>
      <c r="G123" s="9" t="s">
        <v>18</v>
      </c>
      <c r="H123" s="8">
        <v>0</v>
      </c>
      <c r="I123" s="58"/>
    </row>
    <row r="124" spans="2:10" ht="45" customHeight="1">
      <c r="B124" s="53"/>
      <c r="C124" s="35"/>
      <c r="D124" s="35"/>
      <c r="E124" s="35"/>
      <c r="F124" s="56"/>
      <c r="G124" s="9" t="s">
        <v>19</v>
      </c>
      <c r="H124" s="13">
        <v>0</v>
      </c>
      <c r="I124" s="59"/>
    </row>
    <row r="125" spans="2:10" s="7" customFormat="1" ht="60" customHeight="1">
      <c r="B125" s="51" t="s">
        <v>85</v>
      </c>
      <c r="C125" s="33" t="s">
        <v>112</v>
      </c>
      <c r="D125" s="33" t="s">
        <v>55</v>
      </c>
      <c r="E125" s="33"/>
      <c r="F125" s="54"/>
      <c r="G125" s="12" t="s">
        <v>15</v>
      </c>
      <c r="H125" s="8">
        <v>6171</v>
      </c>
      <c r="I125" s="57" t="s">
        <v>113</v>
      </c>
      <c r="J125" s="6"/>
    </row>
    <row r="126" spans="2:10" ht="42" customHeight="1">
      <c r="B126" s="52"/>
      <c r="C126" s="34"/>
      <c r="D126" s="34"/>
      <c r="E126" s="34"/>
      <c r="F126" s="55"/>
      <c r="G126" s="9" t="s">
        <v>16</v>
      </c>
      <c r="H126" s="13">
        <v>0</v>
      </c>
      <c r="I126" s="58"/>
    </row>
    <row r="127" spans="2:10" ht="33" customHeight="1">
      <c r="B127" s="52"/>
      <c r="C127" s="34"/>
      <c r="D127" s="34"/>
      <c r="E127" s="34"/>
      <c r="F127" s="55"/>
      <c r="G127" s="9" t="s">
        <v>17</v>
      </c>
      <c r="H127" s="8">
        <v>6171</v>
      </c>
      <c r="I127" s="58"/>
    </row>
    <row r="128" spans="2:10" ht="43.5" customHeight="1">
      <c r="B128" s="52"/>
      <c r="C128" s="34"/>
      <c r="D128" s="34"/>
      <c r="E128" s="34"/>
      <c r="F128" s="55"/>
      <c r="G128" s="9" t="s">
        <v>18</v>
      </c>
      <c r="H128" s="8">
        <v>0</v>
      </c>
      <c r="I128" s="58"/>
    </row>
    <row r="129" spans="2:11" ht="45" customHeight="1">
      <c r="B129" s="53"/>
      <c r="C129" s="35"/>
      <c r="D129" s="35"/>
      <c r="E129" s="35"/>
      <c r="F129" s="56"/>
      <c r="G129" s="9" t="s">
        <v>19</v>
      </c>
      <c r="H129" s="13">
        <v>0</v>
      </c>
      <c r="I129" s="59"/>
    </row>
    <row r="130" spans="2:11" s="19" customFormat="1" ht="64.5" customHeight="1">
      <c r="B130" s="36" t="s">
        <v>56</v>
      </c>
      <c r="C130" s="39" t="s">
        <v>114</v>
      </c>
      <c r="D130" s="42" t="s">
        <v>57</v>
      </c>
      <c r="E130" s="42" t="s">
        <v>59</v>
      </c>
      <c r="F130" s="45" t="s">
        <v>58</v>
      </c>
      <c r="G130" s="25" t="s">
        <v>15</v>
      </c>
      <c r="H130" s="26">
        <f>H131+H132+H133+H134</f>
        <v>18847.3</v>
      </c>
      <c r="I130" s="48"/>
      <c r="J130" s="18">
        <v>18847.3</v>
      </c>
      <c r="K130" s="23">
        <f>J130-H130</f>
        <v>0</v>
      </c>
    </row>
    <row r="131" spans="2:11" ht="64.5" customHeight="1">
      <c r="B131" s="37"/>
      <c r="C131" s="40"/>
      <c r="D131" s="43"/>
      <c r="E131" s="43"/>
      <c r="F131" s="46"/>
      <c r="G131" s="27" t="s">
        <v>16</v>
      </c>
      <c r="H131" s="28">
        <v>0</v>
      </c>
      <c r="I131" s="49"/>
    </row>
    <row r="132" spans="2:11" ht="72" customHeight="1">
      <c r="B132" s="37"/>
      <c r="C132" s="40"/>
      <c r="D132" s="43"/>
      <c r="E132" s="43"/>
      <c r="F132" s="46"/>
      <c r="G132" s="27" t="s">
        <v>17</v>
      </c>
      <c r="H132" s="26">
        <f>H137+H142+H147+H152+H157+H162</f>
        <v>3265.5</v>
      </c>
      <c r="I132" s="49"/>
      <c r="J132" s="22">
        <v>3265.5</v>
      </c>
      <c r="K132" s="16">
        <f>J132-H132</f>
        <v>0</v>
      </c>
    </row>
    <row r="133" spans="2:11" ht="85.5" customHeight="1">
      <c r="B133" s="37"/>
      <c r="C133" s="40"/>
      <c r="D133" s="43"/>
      <c r="E133" s="43"/>
      <c r="F133" s="46"/>
      <c r="G133" s="27" t="s">
        <v>18</v>
      </c>
      <c r="H133" s="26">
        <f>H138+H143+H148+H153+H158+H163</f>
        <v>15581.8</v>
      </c>
      <c r="I133" s="49"/>
      <c r="J133" s="6">
        <v>15581.8</v>
      </c>
      <c r="K133" s="16">
        <f>J133-H133</f>
        <v>0</v>
      </c>
    </row>
    <row r="134" spans="2:11" ht="75.75" customHeight="1">
      <c r="B134" s="38"/>
      <c r="C134" s="41"/>
      <c r="D134" s="44"/>
      <c r="E134" s="44"/>
      <c r="F134" s="47"/>
      <c r="G134" s="27" t="s">
        <v>19</v>
      </c>
      <c r="H134" s="28">
        <v>0</v>
      </c>
      <c r="I134" s="50"/>
    </row>
    <row r="135" spans="2:11" s="7" customFormat="1" ht="20.25" customHeight="1">
      <c r="B135" s="51" t="s">
        <v>80</v>
      </c>
      <c r="C135" s="79" t="s">
        <v>115</v>
      </c>
      <c r="D135" s="33"/>
      <c r="E135" s="33" t="s">
        <v>59</v>
      </c>
      <c r="F135" s="54" t="s">
        <v>58</v>
      </c>
      <c r="G135" s="12" t="s">
        <v>15</v>
      </c>
      <c r="H135" s="8">
        <f>H136+H137+H138+H139</f>
        <v>1269.4000000000001</v>
      </c>
      <c r="I135" s="57" t="s">
        <v>89</v>
      </c>
      <c r="J135" s="6"/>
    </row>
    <row r="136" spans="2:11" ht="21" customHeight="1">
      <c r="B136" s="52"/>
      <c r="C136" s="80"/>
      <c r="D136" s="34"/>
      <c r="E136" s="34"/>
      <c r="F136" s="55"/>
      <c r="G136" s="9" t="s">
        <v>16</v>
      </c>
      <c r="H136" s="13">
        <v>0</v>
      </c>
      <c r="I136" s="58"/>
    </row>
    <row r="137" spans="2:11" ht="21.75" customHeight="1">
      <c r="B137" s="52"/>
      <c r="C137" s="80"/>
      <c r="D137" s="34"/>
      <c r="E137" s="34"/>
      <c r="F137" s="55"/>
      <c r="G137" s="9" t="s">
        <v>17</v>
      </c>
      <c r="H137" s="8">
        <v>0</v>
      </c>
      <c r="I137" s="58"/>
    </row>
    <row r="138" spans="2:11" ht="21" customHeight="1">
      <c r="B138" s="52"/>
      <c r="C138" s="80"/>
      <c r="D138" s="34"/>
      <c r="E138" s="34"/>
      <c r="F138" s="55"/>
      <c r="G138" s="9" t="s">
        <v>18</v>
      </c>
      <c r="H138" s="8">
        <v>1269.4000000000001</v>
      </c>
      <c r="I138" s="58"/>
    </row>
    <row r="139" spans="2:11" ht="33" customHeight="1">
      <c r="B139" s="53"/>
      <c r="C139" s="81"/>
      <c r="D139" s="35"/>
      <c r="E139" s="35"/>
      <c r="F139" s="56"/>
      <c r="G139" s="9" t="s">
        <v>19</v>
      </c>
      <c r="H139" s="13">
        <v>0</v>
      </c>
      <c r="I139" s="59"/>
    </row>
    <row r="140" spans="2:11" s="7" customFormat="1" ht="20.25" customHeight="1">
      <c r="B140" s="51" t="s">
        <v>81</v>
      </c>
      <c r="C140" s="79" t="s">
        <v>82</v>
      </c>
      <c r="D140" s="33"/>
      <c r="E140" s="33" t="s">
        <v>59</v>
      </c>
      <c r="F140" s="54" t="s">
        <v>58</v>
      </c>
      <c r="G140" s="12" t="s">
        <v>15</v>
      </c>
      <c r="H140" s="8">
        <f>H141+H142+H143+H144</f>
        <v>12371.57</v>
      </c>
      <c r="I140" s="57" t="s">
        <v>88</v>
      </c>
      <c r="J140" s="6"/>
    </row>
    <row r="141" spans="2:11" ht="21" customHeight="1">
      <c r="B141" s="52"/>
      <c r="C141" s="80"/>
      <c r="D141" s="34"/>
      <c r="E141" s="34"/>
      <c r="F141" s="55"/>
      <c r="G141" s="9" t="s">
        <v>16</v>
      </c>
      <c r="H141" s="13">
        <v>0</v>
      </c>
      <c r="I141" s="58"/>
    </row>
    <row r="142" spans="2:11" ht="21.75" customHeight="1">
      <c r="B142" s="52"/>
      <c r="C142" s="80"/>
      <c r="D142" s="34"/>
      <c r="E142" s="34"/>
      <c r="F142" s="55"/>
      <c r="G142" s="9" t="s">
        <v>17</v>
      </c>
      <c r="H142" s="8">
        <v>57</v>
      </c>
      <c r="I142" s="58"/>
    </row>
    <row r="143" spans="2:11" ht="21" customHeight="1">
      <c r="B143" s="52"/>
      <c r="C143" s="80"/>
      <c r="D143" s="34"/>
      <c r="E143" s="34"/>
      <c r="F143" s="55"/>
      <c r="G143" s="9" t="s">
        <v>18</v>
      </c>
      <c r="H143" s="8">
        <v>12314.57</v>
      </c>
      <c r="I143" s="58"/>
    </row>
    <row r="144" spans="2:11" ht="30.75" customHeight="1">
      <c r="B144" s="53"/>
      <c r="C144" s="81"/>
      <c r="D144" s="35"/>
      <c r="E144" s="35"/>
      <c r="F144" s="56"/>
      <c r="G144" s="9" t="s">
        <v>19</v>
      </c>
      <c r="H144" s="13">
        <v>0</v>
      </c>
      <c r="I144" s="59"/>
    </row>
    <row r="145" spans="2:10" s="7" customFormat="1" ht="20.25" customHeight="1">
      <c r="B145" s="51" t="s">
        <v>83</v>
      </c>
      <c r="C145" s="79" t="s">
        <v>116</v>
      </c>
      <c r="D145" s="33"/>
      <c r="E145" s="33" t="s">
        <v>59</v>
      </c>
      <c r="F145" s="54" t="s">
        <v>58</v>
      </c>
      <c r="G145" s="12" t="s">
        <v>15</v>
      </c>
      <c r="H145" s="8">
        <f>H146+H147+H148+H149</f>
        <v>1758.83</v>
      </c>
      <c r="I145" s="57" t="s">
        <v>87</v>
      </c>
      <c r="J145" s="6"/>
    </row>
    <row r="146" spans="2:10" ht="21" customHeight="1">
      <c r="B146" s="52"/>
      <c r="C146" s="80"/>
      <c r="D146" s="34"/>
      <c r="E146" s="34"/>
      <c r="F146" s="55"/>
      <c r="G146" s="9" t="s">
        <v>16</v>
      </c>
      <c r="H146" s="13">
        <v>0</v>
      </c>
      <c r="I146" s="58"/>
    </row>
    <row r="147" spans="2:10" ht="21.75" customHeight="1">
      <c r="B147" s="52"/>
      <c r="C147" s="80"/>
      <c r="D147" s="34"/>
      <c r="E147" s="34"/>
      <c r="F147" s="55"/>
      <c r="G147" s="9" t="s">
        <v>17</v>
      </c>
      <c r="H147" s="8">
        <v>0</v>
      </c>
      <c r="I147" s="58"/>
    </row>
    <row r="148" spans="2:10" ht="21" customHeight="1">
      <c r="B148" s="52"/>
      <c r="C148" s="80"/>
      <c r="D148" s="34"/>
      <c r="E148" s="34"/>
      <c r="F148" s="55"/>
      <c r="G148" s="9" t="s">
        <v>18</v>
      </c>
      <c r="H148" s="8">
        <f>1757.33+1.5</f>
        <v>1758.83</v>
      </c>
      <c r="I148" s="58"/>
    </row>
    <row r="149" spans="2:10" ht="30.75" customHeight="1">
      <c r="B149" s="53"/>
      <c r="C149" s="81"/>
      <c r="D149" s="35"/>
      <c r="E149" s="35"/>
      <c r="F149" s="56"/>
      <c r="G149" s="9" t="s">
        <v>19</v>
      </c>
      <c r="H149" s="13">
        <v>0</v>
      </c>
      <c r="I149" s="59"/>
    </row>
    <row r="150" spans="2:10" s="7" customFormat="1" ht="20.25" customHeight="1">
      <c r="B150" s="51" t="s">
        <v>91</v>
      </c>
      <c r="C150" s="79" t="s">
        <v>117</v>
      </c>
      <c r="D150" s="33"/>
      <c r="E150" s="33" t="s">
        <v>59</v>
      </c>
      <c r="F150" s="54" t="s">
        <v>58</v>
      </c>
      <c r="G150" s="12" t="s">
        <v>15</v>
      </c>
      <c r="H150" s="8">
        <f>H151+H152+H153+H154</f>
        <v>1371</v>
      </c>
      <c r="I150" s="57" t="s">
        <v>86</v>
      </c>
      <c r="J150" s="6"/>
    </row>
    <row r="151" spans="2:10" ht="21" customHeight="1">
      <c r="B151" s="52"/>
      <c r="C151" s="80"/>
      <c r="D151" s="34"/>
      <c r="E151" s="34"/>
      <c r="F151" s="55"/>
      <c r="G151" s="9" t="s">
        <v>16</v>
      </c>
      <c r="H151" s="13">
        <v>0</v>
      </c>
      <c r="I151" s="58"/>
    </row>
    <row r="152" spans="2:10" ht="21.75" customHeight="1">
      <c r="B152" s="52"/>
      <c r="C152" s="80"/>
      <c r="D152" s="34"/>
      <c r="E152" s="34"/>
      <c r="F152" s="55"/>
      <c r="G152" s="9" t="s">
        <v>17</v>
      </c>
      <c r="H152" s="8">
        <v>1371</v>
      </c>
      <c r="I152" s="58"/>
    </row>
    <row r="153" spans="2:10" ht="21" customHeight="1">
      <c r="B153" s="52"/>
      <c r="C153" s="80"/>
      <c r="D153" s="34"/>
      <c r="E153" s="34"/>
      <c r="F153" s="55"/>
      <c r="G153" s="9" t="s">
        <v>18</v>
      </c>
      <c r="H153" s="8">
        <v>0</v>
      </c>
      <c r="I153" s="58"/>
    </row>
    <row r="154" spans="2:10" ht="30.75" customHeight="1">
      <c r="B154" s="53"/>
      <c r="C154" s="81"/>
      <c r="D154" s="35"/>
      <c r="E154" s="35"/>
      <c r="F154" s="56"/>
      <c r="G154" s="9" t="s">
        <v>19</v>
      </c>
      <c r="H154" s="13">
        <v>0</v>
      </c>
      <c r="I154" s="59"/>
    </row>
    <row r="155" spans="2:10" s="7" customFormat="1" ht="20.25" customHeight="1">
      <c r="B155" s="51" t="s">
        <v>92</v>
      </c>
      <c r="C155" s="79" t="s">
        <v>118</v>
      </c>
      <c r="D155" s="33"/>
      <c r="E155" s="33" t="s">
        <v>59</v>
      </c>
      <c r="F155" s="54" t="s">
        <v>58</v>
      </c>
      <c r="G155" s="12" t="s">
        <v>15</v>
      </c>
      <c r="H155" s="8">
        <f>H156+H157+H158+H159</f>
        <v>1837.5</v>
      </c>
      <c r="I155" s="57" t="s">
        <v>90</v>
      </c>
      <c r="J155" s="6"/>
    </row>
    <row r="156" spans="2:10" ht="21" customHeight="1">
      <c r="B156" s="52"/>
      <c r="C156" s="80"/>
      <c r="D156" s="34"/>
      <c r="E156" s="34"/>
      <c r="F156" s="55"/>
      <c r="G156" s="9" t="s">
        <v>16</v>
      </c>
      <c r="H156" s="13">
        <v>0</v>
      </c>
      <c r="I156" s="58"/>
    </row>
    <row r="157" spans="2:10" ht="21.75" customHeight="1">
      <c r="B157" s="52"/>
      <c r="C157" s="80"/>
      <c r="D157" s="34"/>
      <c r="E157" s="34"/>
      <c r="F157" s="55"/>
      <c r="G157" s="9" t="s">
        <v>17</v>
      </c>
      <c r="H157" s="8">
        <v>1837.5</v>
      </c>
      <c r="I157" s="58"/>
    </row>
    <row r="158" spans="2:10" ht="21" customHeight="1">
      <c r="B158" s="52"/>
      <c r="C158" s="80"/>
      <c r="D158" s="34"/>
      <c r="E158" s="34"/>
      <c r="F158" s="55"/>
      <c r="G158" s="9" t="s">
        <v>18</v>
      </c>
      <c r="H158" s="8">
        <v>0</v>
      </c>
      <c r="I158" s="58"/>
    </row>
    <row r="159" spans="2:10" ht="37.5" customHeight="1">
      <c r="B159" s="53"/>
      <c r="C159" s="81"/>
      <c r="D159" s="35"/>
      <c r="E159" s="35"/>
      <c r="F159" s="56"/>
      <c r="G159" s="9" t="s">
        <v>19</v>
      </c>
      <c r="H159" s="13">
        <v>0</v>
      </c>
      <c r="I159" s="59"/>
    </row>
    <row r="160" spans="2:10" s="7" customFormat="1" ht="28.5" customHeight="1">
      <c r="B160" s="51" t="s">
        <v>93</v>
      </c>
      <c r="C160" s="79" t="s">
        <v>119</v>
      </c>
      <c r="D160" s="33"/>
      <c r="E160" s="33" t="s">
        <v>59</v>
      </c>
      <c r="F160" s="54" t="s">
        <v>58</v>
      </c>
      <c r="G160" s="12" t="s">
        <v>15</v>
      </c>
      <c r="H160" s="8">
        <f>H161+H162+H163+H164</f>
        <v>239</v>
      </c>
      <c r="I160" s="57" t="s">
        <v>94</v>
      </c>
      <c r="J160" s="6"/>
    </row>
    <row r="161" spans="2:9" ht="33.75" customHeight="1">
      <c r="B161" s="52"/>
      <c r="C161" s="80"/>
      <c r="D161" s="34"/>
      <c r="E161" s="34"/>
      <c r="F161" s="55"/>
      <c r="G161" s="9" t="s">
        <v>16</v>
      </c>
      <c r="H161" s="13">
        <v>0</v>
      </c>
      <c r="I161" s="58"/>
    </row>
    <row r="162" spans="2:9" ht="33" customHeight="1">
      <c r="B162" s="52"/>
      <c r="C162" s="80"/>
      <c r="D162" s="34"/>
      <c r="E162" s="34"/>
      <c r="F162" s="55"/>
      <c r="G162" s="9" t="s">
        <v>17</v>
      </c>
      <c r="H162" s="8">
        <v>0</v>
      </c>
      <c r="I162" s="58"/>
    </row>
    <row r="163" spans="2:9" ht="37.5" customHeight="1">
      <c r="B163" s="52"/>
      <c r="C163" s="80"/>
      <c r="D163" s="34"/>
      <c r="E163" s="34"/>
      <c r="F163" s="55"/>
      <c r="G163" s="9" t="s">
        <v>18</v>
      </c>
      <c r="H163" s="8">
        <f>238+1</f>
        <v>239</v>
      </c>
      <c r="I163" s="58"/>
    </row>
    <row r="164" spans="2:9" ht="45" customHeight="1">
      <c r="B164" s="53"/>
      <c r="C164" s="81"/>
      <c r="D164" s="35"/>
      <c r="E164" s="35"/>
      <c r="F164" s="56"/>
      <c r="G164" s="9" t="s">
        <v>19</v>
      </c>
      <c r="H164" s="13">
        <v>0</v>
      </c>
      <c r="I164" s="59"/>
    </row>
    <row r="165" spans="2:9" s="2" customFormat="1" ht="16.5" customHeight="1"/>
    <row r="166" spans="2:9" s="2" customFormat="1"/>
    <row r="167" spans="2:9" s="2" customFormat="1"/>
    <row r="168" spans="2:9" s="2" customFormat="1"/>
    <row r="169" spans="2:9" s="2" customFormat="1"/>
    <row r="170" spans="2:9" s="2" customFormat="1"/>
    <row r="171" spans="2:9" s="2" customFormat="1"/>
    <row r="172" spans="2:9" s="2" customFormat="1"/>
    <row r="173" spans="2:9" s="2" customFormat="1"/>
    <row r="174" spans="2:9" s="2" customFormat="1"/>
    <row r="175" spans="2:9" s="2" customFormat="1"/>
    <row r="176" spans="2:9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</sheetData>
  <mergeCells count="241">
    <mergeCell ref="B67:B69"/>
    <mergeCell ref="C67:C69"/>
    <mergeCell ref="D67:D69"/>
    <mergeCell ref="E67:E69"/>
    <mergeCell ref="F67:F69"/>
    <mergeCell ref="I67:I69"/>
    <mergeCell ref="H1:I1"/>
    <mergeCell ref="H2:I2"/>
    <mergeCell ref="H3:I3"/>
    <mergeCell ref="H4:I4"/>
    <mergeCell ref="H5:I5"/>
    <mergeCell ref="B58:B60"/>
    <mergeCell ref="C58:C60"/>
    <mergeCell ref="D58:D60"/>
    <mergeCell ref="E58:E60"/>
    <mergeCell ref="F58:F60"/>
    <mergeCell ref="I58:I60"/>
    <mergeCell ref="B61:B63"/>
    <mergeCell ref="C61:C63"/>
    <mergeCell ref="D61:D63"/>
    <mergeCell ref="E61:E63"/>
    <mergeCell ref="F61:F63"/>
    <mergeCell ref="I61:I63"/>
    <mergeCell ref="B52:B54"/>
    <mergeCell ref="B155:B159"/>
    <mergeCell ref="C155:C159"/>
    <mergeCell ref="D155:D159"/>
    <mergeCell ref="E155:E159"/>
    <mergeCell ref="F155:F159"/>
    <mergeCell ref="I155:I159"/>
    <mergeCell ref="B135:B139"/>
    <mergeCell ref="C135:C139"/>
    <mergeCell ref="D135:D139"/>
    <mergeCell ref="E135:E139"/>
    <mergeCell ref="F135:F139"/>
    <mergeCell ref="I135:I139"/>
    <mergeCell ref="B140:B144"/>
    <mergeCell ref="C140:C144"/>
    <mergeCell ref="D140:D144"/>
    <mergeCell ref="E140:E144"/>
    <mergeCell ref="F140:F144"/>
    <mergeCell ref="I140:I144"/>
    <mergeCell ref="B95:B99"/>
    <mergeCell ref="B160:B164"/>
    <mergeCell ref="C160:C164"/>
    <mergeCell ref="D160:D164"/>
    <mergeCell ref="E160:E164"/>
    <mergeCell ref="F160:F164"/>
    <mergeCell ref="I160:I164"/>
    <mergeCell ref="B145:B149"/>
    <mergeCell ref="C145:C149"/>
    <mergeCell ref="D145:D149"/>
    <mergeCell ref="E145:E149"/>
    <mergeCell ref="F145:F149"/>
    <mergeCell ref="I145:I149"/>
    <mergeCell ref="B150:B154"/>
    <mergeCell ref="C150:C154"/>
    <mergeCell ref="D150:D154"/>
    <mergeCell ref="E150:E154"/>
    <mergeCell ref="F150:F154"/>
    <mergeCell ref="I150:I154"/>
    <mergeCell ref="C95:C99"/>
    <mergeCell ref="D95:D99"/>
    <mergeCell ref="E95:E99"/>
    <mergeCell ref="F95:F99"/>
    <mergeCell ref="I95:I99"/>
    <mergeCell ref="B100:B104"/>
    <mergeCell ref="C100:C104"/>
    <mergeCell ref="D100:D104"/>
    <mergeCell ref="E100:E104"/>
    <mergeCell ref="F100:F104"/>
    <mergeCell ref="I100:I104"/>
    <mergeCell ref="B64:B66"/>
    <mergeCell ref="C64:C66"/>
    <mergeCell ref="D64:D66"/>
    <mergeCell ref="E64:E66"/>
    <mergeCell ref="F64:F66"/>
    <mergeCell ref="I64:I66"/>
    <mergeCell ref="B75:B77"/>
    <mergeCell ref="C75:C77"/>
    <mergeCell ref="D75:D77"/>
    <mergeCell ref="E75:E77"/>
    <mergeCell ref="F75:F77"/>
    <mergeCell ref="I75:I77"/>
    <mergeCell ref="B70:B74"/>
    <mergeCell ref="C70:C74"/>
    <mergeCell ref="D70:D74"/>
    <mergeCell ref="E70:E74"/>
    <mergeCell ref="F70:F74"/>
    <mergeCell ref="I70:I74"/>
    <mergeCell ref="C52:C54"/>
    <mergeCell ref="D52:D54"/>
    <mergeCell ref="E52:E54"/>
    <mergeCell ref="F52:F54"/>
    <mergeCell ref="I52:I54"/>
    <mergeCell ref="B55:B57"/>
    <mergeCell ref="C55:C57"/>
    <mergeCell ref="D55:D57"/>
    <mergeCell ref="E55:E57"/>
    <mergeCell ref="F55:F57"/>
    <mergeCell ref="I55:I57"/>
    <mergeCell ref="B16:B20"/>
    <mergeCell ref="C16:C20"/>
    <mergeCell ref="D16:D20"/>
    <mergeCell ref="E16:E20"/>
    <mergeCell ref="F16:F20"/>
    <mergeCell ref="I16:I20"/>
    <mergeCell ref="I9:I10"/>
    <mergeCell ref="B7:I7"/>
    <mergeCell ref="B11:B15"/>
    <mergeCell ref="C11:C15"/>
    <mergeCell ref="D11:D15"/>
    <mergeCell ref="E11:E15"/>
    <mergeCell ref="F11:F15"/>
    <mergeCell ref="I11:I15"/>
    <mergeCell ref="E9:F9"/>
    <mergeCell ref="C9:C10"/>
    <mergeCell ref="B9:B10"/>
    <mergeCell ref="D9:D10"/>
    <mergeCell ref="G9:G10"/>
    <mergeCell ref="H9:H10"/>
    <mergeCell ref="B26:B28"/>
    <mergeCell ref="C26:C28"/>
    <mergeCell ref="D26:D28"/>
    <mergeCell ref="E26:E28"/>
    <mergeCell ref="F26:F28"/>
    <mergeCell ref="I26:I28"/>
    <mergeCell ref="B21:B25"/>
    <mergeCell ref="C21:C25"/>
    <mergeCell ref="D21:D25"/>
    <mergeCell ref="E21:E25"/>
    <mergeCell ref="F21:F25"/>
    <mergeCell ref="I21:I25"/>
    <mergeCell ref="B32:B34"/>
    <mergeCell ref="C32:C34"/>
    <mergeCell ref="D32:D34"/>
    <mergeCell ref="E32:E34"/>
    <mergeCell ref="F32:F34"/>
    <mergeCell ref="I32:I34"/>
    <mergeCell ref="B29:B31"/>
    <mergeCell ref="C29:C31"/>
    <mergeCell ref="D29:D31"/>
    <mergeCell ref="E29:E31"/>
    <mergeCell ref="F29:F31"/>
    <mergeCell ref="I29:I31"/>
    <mergeCell ref="B38:B40"/>
    <mergeCell ref="C38:C40"/>
    <mergeCell ref="D38:D40"/>
    <mergeCell ref="E38:E40"/>
    <mergeCell ref="F38:F40"/>
    <mergeCell ref="I38:I40"/>
    <mergeCell ref="B35:B37"/>
    <mergeCell ref="C35:C37"/>
    <mergeCell ref="D35:D37"/>
    <mergeCell ref="E35:E37"/>
    <mergeCell ref="F35:F37"/>
    <mergeCell ref="I35:I37"/>
    <mergeCell ref="B78:B80"/>
    <mergeCell ref="C78:C80"/>
    <mergeCell ref="D78:D80"/>
    <mergeCell ref="E78:E80"/>
    <mergeCell ref="F78:F80"/>
    <mergeCell ref="I78:I80"/>
    <mergeCell ref="B41:B43"/>
    <mergeCell ref="C41:C43"/>
    <mergeCell ref="D41:D43"/>
    <mergeCell ref="E41:E43"/>
    <mergeCell ref="F41:F43"/>
    <mergeCell ref="I41:I43"/>
    <mergeCell ref="B44:B48"/>
    <mergeCell ref="C44:C48"/>
    <mergeCell ref="D44:D48"/>
    <mergeCell ref="E44:E48"/>
    <mergeCell ref="F44:F48"/>
    <mergeCell ref="I44:I48"/>
    <mergeCell ref="B49:B51"/>
    <mergeCell ref="C49:C51"/>
    <mergeCell ref="D49:D51"/>
    <mergeCell ref="E49:E51"/>
    <mergeCell ref="F49:F51"/>
    <mergeCell ref="I49:I51"/>
    <mergeCell ref="B84:B86"/>
    <mergeCell ref="C84:C86"/>
    <mergeCell ref="D84:D86"/>
    <mergeCell ref="E84:E86"/>
    <mergeCell ref="F84:F86"/>
    <mergeCell ref="I84:I86"/>
    <mergeCell ref="B81:B83"/>
    <mergeCell ref="C81:C83"/>
    <mergeCell ref="D81:D83"/>
    <mergeCell ref="E81:E83"/>
    <mergeCell ref="F81:F83"/>
    <mergeCell ref="I81:I83"/>
    <mergeCell ref="B90:B94"/>
    <mergeCell ref="C90:C94"/>
    <mergeCell ref="D90:D94"/>
    <mergeCell ref="E90:E94"/>
    <mergeCell ref="F90:F94"/>
    <mergeCell ref="I90:I94"/>
    <mergeCell ref="B87:B89"/>
    <mergeCell ref="C87:C89"/>
    <mergeCell ref="D87:D89"/>
    <mergeCell ref="E87:E89"/>
    <mergeCell ref="F87:F89"/>
    <mergeCell ref="I87:I89"/>
    <mergeCell ref="B110:B114"/>
    <mergeCell ref="C110:C114"/>
    <mergeCell ref="D110:D114"/>
    <mergeCell ref="E110:E114"/>
    <mergeCell ref="F110:F114"/>
    <mergeCell ref="I110:I114"/>
    <mergeCell ref="B105:B109"/>
    <mergeCell ref="C105:C109"/>
    <mergeCell ref="D105:D109"/>
    <mergeCell ref="E105:E109"/>
    <mergeCell ref="F105:F109"/>
    <mergeCell ref="I105:I109"/>
    <mergeCell ref="C115:C119"/>
    <mergeCell ref="B130:B134"/>
    <mergeCell ref="C130:C134"/>
    <mergeCell ref="D130:D134"/>
    <mergeCell ref="E130:E134"/>
    <mergeCell ref="F130:F134"/>
    <mergeCell ref="I130:I134"/>
    <mergeCell ref="B120:B124"/>
    <mergeCell ref="C120:C124"/>
    <mergeCell ref="D120:D124"/>
    <mergeCell ref="E120:E124"/>
    <mergeCell ref="F120:F124"/>
    <mergeCell ref="I120:I124"/>
    <mergeCell ref="B125:B129"/>
    <mergeCell ref="C125:C129"/>
    <mergeCell ref="D125:D129"/>
    <mergeCell ref="E125:E129"/>
    <mergeCell ref="F125:F129"/>
    <mergeCell ref="I125:I129"/>
    <mergeCell ref="I115:I119"/>
    <mergeCell ref="B115:B117"/>
    <mergeCell ref="D115:D117"/>
    <mergeCell ref="E115:E117"/>
    <mergeCell ref="F115:F117"/>
  </mergeCells>
  <pageMargins left="0.27559055118110237" right="0.31496062992125984" top="0.27559055118110237" bottom="0.35433070866141736" header="0.31496062992125984" footer="0.31496062992125984"/>
  <pageSetup paperSize="9" scale="70" fitToHeight="7" orientation="landscape" horizontalDpi="180" verticalDpi="180" r:id="rId1"/>
  <rowBreaks count="5" manualBreakCount="5">
    <brk id="28" max="8" man="1"/>
    <brk id="51" max="8" man="1"/>
    <brk id="94" max="8" man="1"/>
    <brk id="119" max="8" man="1"/>
    <brk id="13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2020-04-21T05:14:55Z</dcterms:modified>
</cp:coreProperties>
</file>