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3" i="1"/>
  <c r="G34"/>
  <c r="O54" l="1"/>
  <c r="O53"/>
  <c r="O46"/>
  <c r="O39"/>
  <c r="O38"/>
  <c r="O34"/>
  <c r="O33"/>
  <c r="O51" l="1"/>
  <c r="H33"/>
  <c r="H34"/>
  <c r="F34" l="1"/>
  <c r="O36" l="1"/>
  <c r="N19" l="1"/>
  <c r="M19"/>
  <c r="L19"/>
  <c r="K19"/>
  <c r="J19"/>
  <c r="I19"/>
  <c r="O41"/>
  <c r="N36"/>
  <c r="M36"/>
  <c r="L36"/>
  <c r="K36"/>
  <c r="J36"/>
  <c r="O18"/>
  <c r="M31"/>
  <c r="L31"/>
  <c r="K31"/>
  <c r="J31"/>
  <c r="N26"/>
  <c r="M26"/>
  <c r="L26"/>
  <c r="K26"/>
  <c r="J26"/>
  <c r="O48"/>
  <c r="O44"/>
  <c r="O43"/>
  <c r="O29"/>
  <c r="O24"/>
  <c r="O23"/>
  <c r="N51" l="1"/>
  <c r="M51"/>
  <c r="L51"/>
  <c r="K51"/>
  <c r="J51"/>
  <c r="M56"/>
  <c r="L56"/>
  <c r="K56"/>
  <c r="J56"/>
  <c r="M21"/>
  <c r="L21"/>
  <c r="K21"/>
  <c r="J21"/>
  <c r="I21"/>
  <c r="N16"/>
  <c r="M16"/>
  <c r="L16"/>
  <c r="K16"/>
  <c r="J16"/>
  <c r="N14"/>
  <c r="M14"/>
  <c r="L14"/>
  <c r="K14"/>
  <c r="J14"/>
  <c r="N13"/>
  <c r="M13"/>
  <c r="L13"/>
  <c r="K13"/>
  <c r="J13"/>
  <c r="O37" l="1"/>
  <c r="M11" l="1"/>
  <c r="L11"/>
  <c r="K11"/>
  <c r="J11"/>
  <c r="I56"/>
  <c r="I51"/>
  <c r="I46"/>
  <c r="I36"/>
  <c r="I31"/>
  <c r="I26"/>
  <c r="I16"/>
  <c r="I14"/>
  <c r="I13"/>
  <c r="I11" l="1"/>
  <c r="F33"/>
  <c r="D36" l="1"/>
  <c r="E36"/>
  <c r="H36"/>
  <c r="G36"/>
  <c r="H46" l="1"/>
  <c r="G46"/>
  <c r="F36" l="1"/>
  <c r="O50"/>
  <c r="O49"/>
  <c r="O47"/>
  <c r="N46"/>
  <c r="F41"/>
  <c r="F46"/>
  <c r="D56" l="1"/>
  <c r="E56"/>
  <c r="F56"/>
  <c r="G56"/>
  <c r="H56"/>
  <c r="N56"/>
  <c r="O58"/>
  <c r="O59"/>
  <c r="O56" s="1"/>
  <c r="H19" l="1"/>
  <c r="G19"/>
  <c r="F19"/>
  <c r="O19" l="1"/>
  <c r="G51"/>
  <c r="F51"/>
  <c r="E51"/>
  <c r="G31"/>
  <c r="F31"/>
  <c r="E31"/>
  <c r="G26"/>
  <c r="F26"/>
  <c r="E26"/>
  <c r="G21"/>
  <c r="F21"/>
  <c r="E21"/>
  <c r="E19"/>
  <c r="E16" s="1"/>
  <c r="G16"/>
  <c r="F16"/>
  <c r="G14"/>
  <c r="F14"/>
  <c r="G13"/>
  <c r="F13"/>
  <c r="E13"/>
  <c r="F11" l="1"/>
  <c r="G11"/>
  <c r="E14"/>
  <c r="E11" s="1"/>
  <c r="H14"/>
  <c r="O14" s="1"/>
  <c r="H13"/>
  <c r="O13" s="1"/>
  <c r="D13"/>
  <c r="H11" l="1"/>
  <c r="N11"/>
  <c r="N31" l="1"/>
  <c r="H31"/>
  <c r="D31" l="1"/>
  <c r="O31"/>
  <c r="D19"/>
  <c r="D14" l="1"/>
  <c r="D11" s="1"/>
  <c r="O22" l="1"/>
  <c r="O17"/>
  <c r="O55"/>
  <c r="O52"/>
  <c r="H26"/>
  <c r="O26" s="1"/>
  <c r="D26"/>
  <c r="N21"/>
  <c r="H21"/>
  <c r="D21"/>
  <c r="H16"/>
  <c r="O16" s="1"/>
  <c r="D16"/>
  <c r="H51"/>
  <c r="D51"/>
  <c r="O15"/>
  <c r="O12"/>
  <c r="O21" l="1"/>
  <c r="O11"/>
</calcChain>
</file>

<file path=xl/sharedStrings.xml><?xml version="1.0" encoding="utf-8"?>
<sst xmlns="http://schemas.openxmlformats.org/spreadsheetml/2006/main" count="80" uniqueCount="35">
  <si>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</si>
  <si>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</si>
  <si>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</si>
  <si>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</si>
  <si>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</si>
  <si>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</si>
  <si>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</si>
  <si>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</si>
  <si>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</si>
  <si>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</si>
  <si>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</si>
  <si>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</si>
  <si>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</si>
  <si>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</si>
  <si>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</si>
  <si>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</si>
  <si>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</si>
  <si>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</si>
  <si>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</si>
  <si>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</si>
  <si>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</si>
  <si>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</si>
  <si>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</si>
  <si>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</si>
  <si>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</si>
  <si>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</si>
  <si>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</si>
  <si>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</si>
  <si>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</si>
  <si>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</si>
  <si>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</si>
  <si>
    <t>на 2020-2030 годы</t>
  </si>
  <si>
    <t>Муниципальная программа «Развитие транспортной системы города Вятские Поляны» на 2020-2030 годы»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</si>
  <si>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2020 - 2030 годы»</t>
  </si>
  <si>
    <t>Отдельное мероприятие  "Развитие пассажирских перевозок на территории  муниципального образования  городского округа город Вятские Поляны Кировской области"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</si>
</sst>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2" fontId="4" fillId="2" borderId="4" xfId="0" applyNumberFormat="1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2" fontId="4" fillId="0" borderId="12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" fontId="3" fillId="0" borderId="6" xfId="0" applyNumberFormat="1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3" fillId="0" borderId="20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justify" vertical="top" wrapText="1"/>
    </xf>
    <xf numFmtId="2" fontId="4" fillId="2" borderId="1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justify" vertical="top" wrapText="1"/>
    </xf>
    <xf numFmtId="0" fontId="4" fillId="0" borderId="20" xfId="0" applyFont="1" applyBorder="1"/>
    <xf numFmtId="2" fontId="4" fillId="2" borderId="20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vertical="top" wrapText="1"/>
    </xf>
    <xf numFmtId="0" fontId="1" fillId="0" borderId="7" xfId="0" applyFont="1" applyBorder="1"/>
    <xf numFmtId="0" fontId="1" fillId="0" borderId="3" xfId="0" applyFont="1" applyBorder="1"/>
    <xf numFmtId="2" fontId="4" fillId="2" borderId="3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2" fontId="0" fillId="0" borderId="0" xfId="0" applyNumberFormat="1"/>
    <xf numFmtId="0" fontId="4" fillId="2" borderId="20" xfId="0" applyFont="1" applyFill="1" applyBorder="1" applyAlignment="1">
      <alignment horizontal="center" wrapText="1"/>
    </xf>
    <xf numFmtId="2" fontId="4" fillId="0" borderId="13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2" fontId="4" fillId="0" borderId="11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>
      <selection activeCell="O11" sqref="O11"/>
    </sheetView>
  </sheetViews>
  <sheetFormatPr defaultRowHeight="15"/>
  <cols>
    <col min="1" max="1" width="3.5703125" customWidth="1"/>
    <col min="2" max="2" width="15.140625" customWidth="1"/>
    <col min="3" max="3" width="9.28515625" customWidth="1"/>
    <col min="4" max="4" width="8.5703125" customWidth="1"/>
    <col min="5" max="5" width="8.140625" customWidth="1"/>
    <col min="6" max="6" width="8.28515625" customWidth="1"/>
    <col min="7" max="7" width="9.28515625" customWidth="1"/>
    <col min="8" max="8" width="7.5703125" customWidth="1"/>
    <col min="9" max="9" width="8" customWidth="1"/>
    <col min="10" max="10" width="8.140625" customWidth="1"/>
    <col min="11" max="12" width="8.85546875" customWidth="1"/>
    <col min="13" max="13" width="8.42578125" customWidth="1"/>
    <col min="14" max="14" width="8.140625" customWidth="1"/>
    <col min="15" max="15" width="10.42578125" customWidth="1"/>
    <col min="16" max="16" width="9.5703125" bestFit="1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15</v>
      </c>
      <c r="O1" s="1"/>
    </row>
    <row r="2" spans="1:16">
      <c r="A2" s="1"/>
      <c r="B2" s="1"/>
      <c r="C2" s="1"/>
      <c r="D2" s="1"/>
      <c r="E2" s="1"/>
      <c r="F2" s="1"/>
      <c r="K2" s="1" t="s">
        <v>12</v>
      </c>
      <c r="L2" s="1"/>
      <c r="M2" s="1"/>
      <c r="N2" s="1"/>
      <c r="O2" s="1"/>
    </row>
    <row r="3" spans="1:16">
      <c r="A3" s="1"/>
      <c r="B3" s="1"/>
      <c r="C3" s="1"/>
      <c r="D3" s="1"/>
      <c r="E3" s="1"/>
      <c r="F3" s="1"/>
      <c r="K3" s="1" t="s">
        <v>16</v>
      </c>
      <c r="L3" s="1"/>
      <c r="M3" s="1"/>
      <c r="N3" s="1"/>
      <c r="O3" s="1"/>
    </row>
    <row r="4" spans="1:16">
      <c r="A4" s="1"/>
      <c r="B4" s="1"/>
      <c r="C4" s="1"/>
      <c r="D4" s="1"/>
      <c r="E4" s="1"/>
      <c r="F4" s="1"/>
      <c r="K4" s="1" t="s">
        <v>13</v>
      </c>
      <c r="L4" s="1"/>
      <c r="M4" s="1"/>
      <c r="N4" s="1"/>
      <c r="O4" s="1"/>
    </row>
    <row r="5" spans="1:16">
      <c r="A5" s="1"/>
      <c r="B5" s="1"/>
      <c r="C5" s="1"/>
      <c r="D5" s="1"/>
      <c r="E5" s="1"/>
      <c r="F5" s="1"/>
      <c r="K5" s="1" t="s">
        <v>31</v>
      </c>
      <c r="L5" s="1"/>
      <c r="M5" s="1"/>
      <c r="N5" s="1"/>
      <c r="O5" s="1"/>
    </row>
    <row r="6" spans="1:16">
      <c r="A6" s="1"/>
      <c r="B6" s="2" t="s">
        <v>14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 ht="104.25" customHeight="1" thickBot="1">
      <c r="A8" s="64"/>
      <c r="B8" s="64" t="s">
        <v>0</v>
      </c>
      <c r="C8" s="64" t="s">
        <v>1</v>
      </c>
      <c r="D8" s="66" t="s">
        <v>2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8"/>
    </row>
    <row r="9" spans="1:16" ht="15.75" hidden="1" customHeight="1" thickBot="1">
      <c r="A9" s="65"/>
      <c r="B9" s="69"/>
      <c r="C9" s="65"/>
      <c r="D9" s="3">
        <v>2020</v>
      </c>
      <c r="E9" s="3">
        <v>2021</v>
      </c>
      <c r="F9" s="3">
        <v>2022</v>
      </c>
      <c r="G9" s="3">
        <v>2023</v>
      </c>
      <c r="H9" s="3">
        <v>2024</v>
      </c>
      <c r="I9" s="3"/>
      <c r="J9" s="3"/>
      <c r="K9" s="3"/>
      <c r="L9" s="3"/>
      <c r="M9" s="3"/>
      <c r="N9" s="3">
        <v>2025</v>
      </c>
      <c r="O9" s="3" t="s">
        <v>3</v>
      </c>
    </row>
    <row r="10" spans="1:16" ht="79.5" customHeight="1" thickBot="1">
      <c r="A10" s="4"/>
      <c r="B10" s="65"/>
      <c r="C10" s="4"/>
      <c r="D10" s="3">
        <v>2020</v>
      </c>
      <c r="E10" s="5">
        <v>2021</v>
      </c>
      <c r="F10" s="5">
        <v>2022</v>
      </c>
      <c r="G10" s="5">
        <v>2023</v>
      </c>
      <c r="H10" s="5">
        <v>2024</v>
      </c>
      <c r="I10" s="5">
        <v>2025</v>
      </c>
      <c r="J10" s="5">
        <v>2026</v>
      </c>
      <c r="K10" s="5">
        <v>2027</v>
      </c>
      <c r="L10" s="5">
        <v>2028</v>
      </c>
      <c r="M10" s="5">
        <v>2029</v>
      </c>
      <c r="N10" s="3">
        <v>2030</v>
      </c>
      <c r="O10" s="3" t="s">
        <v>17</v>
      </c>
    </row>
    <row r="11" spans="1:16" ht="29.25" customHeight="1" thickBot="1">
      <c r="A11" s="53"/>
      <c r="B11" s="53" t="s">
        <v>32</v>
      </c>
      <c r="C11" s="6" t="s">
        <v>4</v>
      </c>
      <c r="D11" s="7">
        <f t="shared" ref="D11:O11" si="0">D13+D14</f>
        <v>44385.7</v>
      </c>
      <c r="E11" s="7">
        <f t="shared" si="0"/>
        <v>73209.399999999994</v>
      </c>
      <c r="F11" s="11">
        <f t="shared" si="0"/>
        <v>95692.200000000012</v>
      </c>
      <c r="G11" s="11">
        <f t="shared" si="0"/>
        <v>318105.68</v>
      </c>
      <c r="H11" s="11">
        <f t="shared" si="0"/>
        <v>19584.8</v>
      </c>
      <c r="I11" s="11">
        <f t="shared" si="0"/>
        <v>14915</v>
      </c>
      <c r="J11" s="7">
        <f t="shared" si="0"/>
        <v>86455</v>
      </c>
      <c r="K11" s="7">
        <f t="shared" si="0"/>
        <v>86455</v>
      </c>
      <c r="L11" s="7">
        <f t="shared" si="0"/>
        <v>86455</v>
      </c>
      <c r="M11" s="7">
        <f t="shared" si="0"/>
        <v>86455</v>
      </c>
      <c r="N11" s="7">
        <f t="shared" si="0"/>
        <v>86455</v>
      </c>
      <c r="O11" s="7">
        <f t="shared" si="0"/>
        <v>998167.78</v>
      </c>
    </row>
    <row r="12" spans="1:16" ht="37.5" customHeight="1" thickBot="1">
      <c r="A12" s="54"/>
      <c r="B12" s="54"/>
      <c r="C12" s="9" t="s">
        <v>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f t="shared" ref="O12:O15" si="1">D12+E12+F12+G12+H12+N12</f>
        <v>0</v>
      </c>
    </row>
    <row r="13" spans="1:16" ht="36" customHeight="1" thickBot="1">
      <c r="A13" s="54"/>
      <c r="B13" s="54"/>
      <c r="C13" s="9" t="s">
        <v>6</v>
      </c>
      <c r="D13" s="7">
        <f t="shared" ref="D13:N14" si="2">D18+D33+D53+D58</f>
        <v>31876.5</v>
      </c>
      <c r="E13" s="7">
        <f>E18+E38+E53+E58</f>
        <v>56273.700000000004</v>
      </c>
      <c r="F13" s="7">
        <f t="shared" si="2"/>
        <v>77567.400000000009</v>
      </c>
      <c r="G13" s="7">
        <f t="shared" si="2"/>
        <v>303994.59999999998</v>
      </c>
      <c r="H13" s="7">
        <f t="shared" si="2"/>
        <v>11406</v>
      </c>
      <c r="I13" s="7">
        <f t="shared" si="2"/>
        <v>11291</v>
      </c>
      <c r="J13" s="7">
        <f t="shared" si="2"/>
        <v>10170</v>
      </c>
      <c r="K13" s="7">
        <f t="shared" si="2"/>
        <v>10170</v>
      </c>
      <c r="L13" s="7">
        <f t="shared" si="2"/>
        <v>10170</v>
      </c>
      <c r="M13" s="7">
        <f t="shared" si="2"/>
        <v>10170</v>
      </c>
      <c r="N13" s="7">
        <f t="shared" si="2"/>
        <v>10170</v>
      </c>
      <c r="O13" s="7">
        <f>D13+E13+F13+G13+H13+N13+I13+J13+K13+L13+M13</f>
        <v>543259.19999999995</v>
      </c>
      <c r="P13" s="39"/>
    </row>
    <row r="14" spans="1:16" ht="30.75" customHeight="1" thickBot="1">
      <c r="A14" s="54"/>
      <c r="B14" s="54"/>
      <c r="C14" s="9" t="s">
        <v>7</v>
      </c>
      <c r="D14" s="7">
        <f t="shared" si="2"/>
        <v>12509.2</v>
      </c>
      <c r="E14" s="7">
        <f>E19+E39+E54+E59</f>
        <v>16935.699999999997</v>
      </c>
      <c r="F14" s="7">
        <f t="shared" si="2"/>
        <v>18124.800000000003</v>
      </c>
      <c r="G14" s="7">
        <f t="shared" si="2"/>
        <v>14111.079999999998</v>
      </c>
      <c r="H14" s="7">
        <f t="shared" si="2"/>
        <v>8178.8</v>
      </c>
      <c r="I14" s="7">
        <f>I19+I34+I54+I59</f>
        <v>3624</v>
      </c>
      <c r="J14" s="7">
        <f t="shared" si="2"/>
        <v>76285</v>
      </c>
      <c r="K14" s="7">
        <f t="shared" si="2"/>
        <v>76285</v>
      </c>
      <c r="L14" s="7">
        <f t="shared" si="2"/>
        <v>76285</v>
      </c>
      <c r="M14" s="7">
        <f t="shared" si="2"/>
        <v>76285</v>
      </c>
      <c r="N14" s="7">
        <f t="shared" si="2"/>
        <v>76285</v>
      </c>
      <c r="O14" s="7">
        <f>D14+E14+F14+G14+H14+N14+I14+J14+K14+L14+M14</f>
        <v>454908.58</v>
      </c>
    </row>
    <row r="15" spans="1:16" ht="32.25" customHeight="1" thickBot="1">
      <c r="A15" s="55"/>
      <c r="B15" s="55"/>
      <c r="C15" s="9" t="s">
        <v>8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f t="shared" si="1"/>
        <v>0</v>
      </c>
    </row>
    <row r="16" spans="1:16" ht="38.25" customHeight="1" thickBot="1">
      <c r="A16" s="53" t="s">
        <v>9</v>
      </c>
      <c r="B16" s="53" t="s">
        <v>33</v>
      </c>
      <c r="C16" s="9" t="s">
        <v>4</v>
      </c>
      <c r="D16" s="7">
        <f t="shared" ref="D16:N16" si="3">D17+D18+D19+D20</f>
        <v>1156.0999999999999</v>
      </c>
      <c r="E16" s="7">
        <f t="shared" si="3"/>
        <v>629.29999999999995</v>
      </c>
      <c r="F16" s="7">
        <f t="shared" si="3"/>
        <v>713.5</v>
      </c>
      <c r="G16" s="11">
        <f t="shared" si="3"/>
        <v>330</v>
      </c>
      <c r="H16" s="8">
        <f t="shared" si="3"/>
        <v>30</v>
      </c>
      <c r="I16" s="12">
        <f t="shared" si="3"/>
        <v>30</v>
      </c>
      <c r="J16" s="12">
        <f t="shared" si="3"/>
        <v>160</v>
      </c>
      <c r="K16" s="12">
        <f t="shared" si="3"/>
        <v>160</v>
      </c>
      <c r="L16" s="12">
        <f t="shared" si="3"/>
        <v>160</v>
      </c>
      <c r="M16" s="12">
        <f t="shared" si="3"/>
        <v>160</v>
      </c>
      <c r="N16" s="12">
        <f t="shared" si="3"/>
        <v>160</v>
      </c>
      <c r="O16" s="7">
        <f>D16+E16+F16+G16+H16+N16+I16+J16+K16+L16+M16</f>
        <v>3688.8999999999996</v>
      </c>
    </row>
    <row r="17" spans="1:15" ht="31.5" customHeight="1" thickBot="1">
      <c r="A17" s="54"/>
      <c r="B17" s="54"/>
      <c r="C17" s="9" t="s">
        <v>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f t="shared" ref="O17" si="4">D17+E17+F17+G17+H17+N17</f>
        <v>0</v>
      </c>
    </row>
    <row r="18" spans="1:15" ht="45" customHeight="1" thickBot="1">
      <c r="A18" s="54"/>
      <c r="B18" s="54"/>
      <c r="C18" s="9" t="s">
        <v>6</v>
      </c>
      <c r="D18" s="7">
        <v>640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7">
        <f>D18+E18+F18+G18+H18+N18+I18+J18+K18+L18+M18</f>
        <v>640</v>
      </c>
    </row>
    <row r="19" spans="1:15" ht="31.5" customHeight="1" thickBot="1">
      <c r="A19" s="54"/>
      <c r="B19" s="54"/>
      <c r="C19" s="9" t="s">
        <v>7</v>
      </c>
      <c r="D19" s="7">
        <f t="shared" ref="D19:N19" si="5">D24+D29</f>
        <v>516.1</v>
      </c>
      <c r="E19" s="7">
        <f t="shared" si="5"/>
        <v>629.29999999999995</v>
      </c>
      <c r="F19" s="7">
        <f t="shared" si="5"/>
        <v>713.5</v>
      </c>
      <c r="G19" s="7">
        <f t="shared" si="5"/>
        <v>330</v>
      </c>
      <c r="H19" s="7">
        <f t="shared" si="5"/>
        <v>30</v>
      </c>
      <c r="I19" s="21">
        <f t="shared" si="5"/>
        <v>30</v>
      </c>
      <c r="J19" s="22">
        <f t="shared" si="5"/>
        <v>160</v>
      </c>
      <c r="K19" s="22">
        <f t="shared" si="5"/>
        <v>160</v>
      </c>
      <c r="L19" s="22">
        <f t="shared" si="5"/>
        <v>160</v>
      </c>
      <c r="M19" s="22">
        <f t="shared" si="5"/>
        <v>160</v>
      </c>
      <c r="N19" s="22">
        <f t="shared" si="5"/>
        <v>160</v>
      </c>
      <c r="O19" s="7">
        <f>D19+E19+F19+G19+H19+N19+I19+J19+K19+L19+M19</f>
        <v>3048.9</v>
      </c>
    </row>
    <row r="20" spans="1:15" ht="104.25" customHeight="1" thickBot="1">
      <c r="A20" s="55"/>
      <c r="B20" s="55"/>
      <c r="C20" s="9" t="s">
        <v>8</v>
      </c>
      <c r="D20" s="7">
        <v>0</v>
      </c>
      <c r="E20" s="7">
        <v>0</v>
      </c>
      <c r="F20" s="7">
        <v>0</v>
      </c>
      <c r="G20" s="7">
        <v>0</v>
      </c>
      <c r="H20" s="21">
        <v>0</v>
      </c>
      <c r="I20" s="22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ht="15.75" thickBot="1">
      <c r="A21" s="53" t="s">
        <v>18</v>
      </c>
      <c r="B21" s="53" t="s">
        <v>10</v>
      </c>
      <c r="C21" s="9" t="s">
        <v>4</v>
      </c>
      <c r="D21" s="7">
        <f t="shared" ref="D21:N21" si="6">D22+D23+D24+D25</f>
        <v>1136.0999999999999</v>
      </c>
      <c r="E21" s="7">
        <f t="shared" si="6"/>
        <v>609.29999999999995</v>
      </c>
      <c r="F21" s="7">
        <f t="shared" si="6"/>
        <v>698.5</v>
      </c>
      <c r="G21" s="7">
        <f t="shared" si="6"/>
        <v>300</v>
      </c>
      <c r="H21" s="21">
        <f t="shared" si="6"/>
        <v>0</v>
      </c>
      <c r="I21" s="21">
        <f t="shared" si="6"/>
        <v>0</v>
      </c>
      <c r="J21" s="21">
        <f t="shared" si="6"/>
        <v>130</v>
      </c>
      <c r="K21" s="21">
        <f t="shared" si="6"/>
        <v>130</v>
      </c>
      <c r="L21" s="21">
        <f t="shared" si="6"/>
        <v>130</v>
      </c>
      <c r="M21" s="21">
        <f t="shared" si="6"/>
        <v>130</v>
      </c>
      <c r="N21" s="10">
        <f t="shared" si="6"/>
        <v>130</v>
      </c>
      <c r="O21" s="7">
        <f>D21+E21+F21+G21+H21+N21+I21+J21+K21+L21+M21</f>
        <v>3393.8999999999996</v>
      </c>
    </row>
    <row r="22" spans="1:15" ht="33.75" customHeight="1" thickBot="1">
      <c r="A22" s="54"/>
      <c r="B22" s="54"/>
      <c r="C22" s="9" t="s">
        <v>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>D22+E22+F22+G22+H22+N22</f>
        <v>0</v>
      </c>
    </row>
    <row r="23" spans="1:15" ht="33" customHeight="1" thickBot="1">
      <c r="A23" s="54"/>
      <c r="B23" s="54"/>
      <c r="C23" s="9" t="s">
        <v>6</v>
      </c>
      <c r="D23" s="7">
        <v>640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f>D23+E23+F23+G23+H23+N23+I23+J23+K23+L23+M23</f>
        <v>640</v>
      </c>
    </row>
    <row r="24" spans="1:15" ht="35.25" customHeight="1" thickBot="1">
      <c r="A24" s="54"/>
      <c r="B24" s="54"/>
      <c r="C24" s="9" t="s">
        <v>7</v>
      </c>
      <c r="D24" s="7">
        <v>496.1</v>
      </c>
      <c r="E24" s="7">
        <v>609.29999999999995</v>
      </c>
      <c r="F24" s="7">
        <v>698.5</v>
      </c>
      <c r="G24" s="7">
        <v>300</v>
      </c>
      <c r="H24" s="7">
        <v>0</v>
      </c>
      <c r="I24" s="7">
        <v>0</v>
      </c>
      <c r="J24" s="7">
        <v>130</v>
      </c>
      <c r="K24" s="7">
        <v>130</v>
      </c>
      <c r="L24" s="7">
        <v>130</v>
      </c>
      <c r="M24" s="7">
        <v>130</v>
      </c>
      <c r="N24" s="7">
        <v>130</v>
      </c>
      <c r="O24" s="7">
        <f>D24+E24+F24+G24+H24+N24+I24+J24+K24+L24+M24</f>
        <v>2753.9</v>
      </c>
    </row>
    <row r="25" spans="1:15" ht="31.5" customHeight="1" thickBot="1">
      <c r="A25" s="55"/>
      <c r="B25" s="55"/>
      <c r="C25" s="9" t="s">
        <v>8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</row>
    <row r="26" spans="1:15" ht="28.5" customHeight="1" thickBot="1">
      <c r="A26" s="53" t="s">
        <v>19</v>
      </c>
      <c r="B26" s="53" t="s">
        <v>11</v>
      </c>
      <c r="C26" s="9" t="s">
        <v>4</v>
      </c>
      <c r="D26" s="7">
        <f t="shared" ref="D26:H26" si="7">D27+D28+D29+D30</f>
        <v>20</v>
      </c>
      <c r="E26" s="7">
        <f t="shared" si="7"/>
        <v>20</v>
      </c>
      <c r="F26" s="7">
        <f t="shared" si="7"/>
        <v>15</v>
      </c>
      <c r="G26" s="7">
        <f t="shared" si="7"/>
        <v>30</v>
      </c>
      <c r="H26" s="7">
        <f t="shared" si="7"/>
        <v>30</v>
      </c>
      <c r="I26" s="7">
        <f t="shared" ref="I26:N26" si="8">I27+I28+I29+I30</f>
        <v>30</v>
      </c>
      <c r="J26" s="7">
        <f t="shared" si="8"/>
        <v>30</v>
      </c>
      <c r="K26" s="7">
        <f t="shared" si="8"/>
        <v>30</v>
      </c>
      <c r="L26" s="7">
        <f t="shared" si="8"/>
        <v>30</v>
      </c>
      <c r="M26" s="7">
        <f t="shared" si="8"/>
        <v>30</v>
      </c>
      <c r="N26" s="7">
        <f t="shared" si="8"/>
        <v>30</v>
      </c>
      <c r="O26" s="7">
        <f>D26+E26+F26+G26+H26+N26+I26+J26+K26+L26+M26</f>
        <v>295</v>
      </c>
    </row>
    <row r="27" spans="1:15" ht="31.5" customHeight="1" thickBot="1">
      <c r="A27" s="54"/>
      <c r="B27" s="54"/>
      <c r="C27" s="9" t="s">
        <v>5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</row>
    <row r="28" spans="1:15" ht="39.75" customHeight="1" thickBot="1">
      <c r="A28" s="54"/>
      <c r="B28" s="54"/>
      <c r="C28" s="9" t="s">
        <v>6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13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ht="33" customHeight="1" thickBot="1">
      <c r="A29" s="54"/>
      <c r="B29" s="54"/>
      <c r="C29" s="9" t="s">
        <v>7</v>
      </c>
      <c r="D29" s="7">
        <v>20</v>
      </c>
      <c r="E29" s="7">
        <v>20</v>
      </c>
      <c r="F29" s="7">
        <v>15</v>
      </c>
      <c r="G29" s="7">
        <v>30</v>
      </c>
      <c r="H29" s="21">
        <v>30</v>
      </c>
      <c r="I29" s="22">
        <v>30</v>
      </c>
      <c r="J29" s="22">
        <v>30</v>
      </c>
      <c r="K29" s="22">
        <v>30</v>
      </c>
      <c r="L29" s="22">
        <v>30</v>
      </c>
      <c r="M29" s="22">
        <v>30</v>
      </c>
      <c r="N29" s="22">
        <v>30</v>
      </c>
      <c r="O29" s="7">
        <f>D29+E29+F29+G29+H29+N29+I29+J29+K29+L29+M29</f>
        <v>295</v>
      </c>
    </row>
    <row r="30" spans="1:15" ht="41.25" customHeight="1" thickBot="1">
      <c r="A30" s="55"/>
      <c r="B30" s="55"/>
      <c r="C30" s="18" t="s">
        <v>8</v>
      </c>
      <c r="D30" s="10">
        <v>0</v>
      </c>
      <c r="E30" s="10">
        <v>0</v>
      </c>
      <c r="F30" s="10">
        <v>0</v>
      </c>
      <c r="G30" s="48">
        <v>0</v>
      </c>
      <c r="H30" s="14">
        <v>0</v>
      </c>
      <c r="I30" s="15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</row>
    <row r="31" spans="1:15" ht="15.75" thickBot="1">
      <c r="A31" s="44"/>
      <c r="B31" s="61" t="s">
        <v>24</v>
      </c>
      <c r="C31" s="20" t="s">
        <v>4</v>
      </c>
      <c r="D31" s="7">
        <f t="shared" ref="D31:O31" si="9">D32+D33+D34+D35</f>
        <v>30995.46</v>
      </c>
      <c r="E31" s="8">
        <f>E32+E38+E39+E35</f>
        <v>56711.58</v>
      </c>
      <c r="F31" s="7">
        <f t="shared" si="9"/>
        <v>78483.88</v>
      </c>
      <c r="G31" s="7">
        <f t="shared" si="9"/>
        <v>303474.33</v>
      </c>
      <c r="H31" s="21">
        <f t="shared" si="9"/>
        <v>11997</v>
      </c>
      <c r="I31" s="45">
        <f t="shared" si="9"/>
        <v>9397</v>
      </c>
      <c r="J31" s="45">
        <f t="shared" si="9"/>
        <v>38408</v>
      </c>
      <c r="K31" s="45">
        <f t="shared" si="9"/>
        <v>38408</v>
      </c>
      <c r="L31" s="45">
        <f t="shared" si="9"/>
        <v>38408</v>
      </c>
      <c r="M31" s="45">
        <f t="shared" si="9"/>
        <v>38408</v>
      </c>
      <c r="N31" s="7">
        <f t="shared" si="9"/>
        <v>38408</v>
      </c>
      <c r="O31" s="7">
        <f t="shared" si="9"/>
        <v>683099.25</v>
      </c>
    </row>
    <row r="32" spans="1:15" ht="39" thickBot="1">
      <c r="A32" s="17" t="s">
        <v>21</v>
      </c>
      <c r="B32" s="62"/>
      <c r="C32" s="46" t="s">
        <v>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</row>
    <row r="33" spans="1:16" ht="26.25" thickBot="1">
      <c r="A33" s="44"/>
      <c r="B33" s="62"/>
      <c r="C33" s="20" t="s">
        <v>6</v>
      </c>
      <c r="D33" s="21">
        <v>28978.07</v>
      </c>
      <c r="E33" s="22">
        <v>54475.9</v>
      </c>
      <c r="F33" s="7">
        <f>47688.2+25366.9</f>
        <v>73055.100000000006</v>
      </c>
      <c r="G33" s="7">
        <f>301589.13</f>
        <v>301589.13</v>
      </c>
      <c r="H33" s="7">
        <f>8908+H48</f>
        <v>8908</v>
      </c>
      <c r="I33" s="7">
        <v>8908</v>
      </c>
      <c r="J33" s="7">
        <v>7987</v>
      </c>
      <c r="K33" s="7">
        <v>7987</v>
      </c>
      <c r="L33" s="7">
        <v>7987</v>
      </c>
      <c r="M33" s="7">
        <v>7987</v>
      </c>
      <c r="N33" s="7">
        <v>7987</v>
      </c>
      <c r="O33" s="7">
        <f>SUM(D33:N33)</f>
        <v>515849.2</v>
      </c>
    </row>
    <row r="34" spans="1:16" ht="26.25" thickBot="1">
      <c r="A34" s="44"/>
      <c r="B34" s="62"/>
      <c r="C34" s="20" t="s">
        <v>7</v>
      </c>
      <c r="D34" s="21">
        <v>2017.39</v>
      </c>
      <c r="E34" s="22">
        <v>2235.6799999999998</v>
      </c>
      <c r="F34" s="10">
        <f>F39+F44</f>
        <v>5428.7800000000007</v>
      </c>
      <c r="G34" s="11">
        <f>1885.2</f>
        <v>1885.2</v>
      </c>
      <c r="H34" s="7">
        <f>H39</f>
        <v>3089</v>
      </c>
      <c r="I34" s="7">
        <v>489</v>
      </c>
      <c r="J34" s="7">
        <v>30421</v>
      </c>
      <c r="K34" s="7">
        <v>30421</v>
      </c>
      <c r="L34" s="7">
        <v>30421</v>
      </c>
      <c r="M34" s="7">
        <v>30421</v>
      </c>
      <c r="N34" s="7">
        <v>30421</v>
      </c>
      <c r="O34" s="7">
        <f>SUM(D34:N34)</f>
        <v>167250.04999999999</v>
      </c>
    </row>
    <row r="35" spans="1:16" ht="81" customHeight="1" thickBot="1">
      <c r="A35" s="44"/>
      <c r="B35" s="63"/>
      <c r="C35" s="20" t="s">
        <v>8</v>
      </c>
      <c r="D35" s="7">
        <v>0</v>
      </c>
      <c r="E35" s="7">
        <v>0</v>
      </c>
      <c r="F35" s="13">
        <v>0</v>
      </c>
      <c r="G35" s="13">
        <v>0</v>
      </c>
      <c r="H35" s="13">
        <v>0</v>
      </c>
      <c r="I35" s="13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</row>
    <row r="36" spans="1:16" ht="15.75" thickBot="1">
      <c r="A36" s="23"/>
      <c r="B36" s="59" t="s">
        <v>20</v>
      </c>
      <c r="C36" s="9" t="s">
        <v>4</v>
      </c>
      <c r="D36" s="7">
        <f t="shared" ref="D36" si="10">D37+D38+D39+D40</f>
        <v>30995.46</v>
      </c>
      <c r="E36" s="41">
        <f>E37+E38+E39+E40</f>
        <v>56711.58</v>
      </c>
      <c r="F36" s="27">
        <f>F37+F38+F39+F40</f>
        <v>46919.98</v>
      </c>
      <c r="G36" s="27">
        <f t="shared" ref="G36:H36" si="11">G37+G38+G39+G40</f>
        <v>41897.733</v>
      </c>
      <c r="H36" s="27">
        <f t="shared" si="11"/>
        <v>11997</v>
      </c>
      <c r="I36" s="27">
        <f t="shared" ref="I36:O36" si="12">I37+I38+I39+I40</f>
        <v>9397</v>
      </c>
      <c r="J36" s="27">
        <f t="shared" si="12"/>
        <v>38408</v>
      </c>
      <c r="K36" s="27">
        <f t="shared" si="12"/>
        <v>38408</v>
      </c>
      <c r="L36" s="27">
        <f t="shared" si="12"/>
        <v>38408</v>
      </c>
      <c r="M36" s="27">
        <f t="shared" si="12"/>
        <v>38408</v>
      </c>
      <c r="N36" s="27">
        <f t="shared" si="12"/>
        <v>38408</v>
      </c>
      <c r="O36" s="7">
        <f t="shared" si="12"/>
        <v>389958.75300000003</v>
      </c>
    </row>
    <row r="37" spans="1:16" ht="39" thickBot="1">
      <c r="A37" s="25" t="s">
        <v>25</v>
      </c>
      <c r="B37" s="57"/>
      <c r="C37" s="9" t="s">
        <v>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7">
        <f>D37+E37+F37+G37+H37+I37</f>
        <v>0</v>
      </c>
    </row>
    <row r="38" spans="1:16" ht="26.25" thickBot="1">
      <c r="A38" s="44"/>
      <c r="B38" s="57"/>
      <c r="C38" s="9" t="s">
        <v>6</v>
      </c>
      <c r="D38" s="21">
        <v>28978.07</v>
      </c>
      <c r="E38" s="13">
        <v>54475.9</v>
      </c>
      <c r="F38" s="10">
        <v>41801.050000000003</v>
      </c>
      <c r="G38" s="7">
        <v>40012.533000000003</v>
      </c>
      <c r="H38" s="21">
        <v>8908</v>
      </c>
      <c r="I38" s="22">
        <v>8908</v>
      </c>
      <c r="J38" s="22">
        <v>7987</v>
      </c>
      <c r="K38" s="22">
        <v>7987</v>
      </c>
      <c r="L38" s="22">
        <v>7987</v>
      </c>
      <c r="M38" s="22">
        <v>7987</v>
      </c>
      <c r="N38" s="22">
        <v>7987</v>
      </c>
      <c r="O38" s="7">
        <f>SUM(D38:N38)</f>
        <v>223018.55300000001</v>
      </c>
      <c r="P38" s="39"/>
    </row>
    <row r="39" spans="1:16" ht="26.25" thickBot="1">
      <c r="A39" s="44"/>
      <c r="B39" s="57"/>
      <c r="C39" s="9" t="s">
        <v>7</v>
      </c>
      <c r="D39" s="21">
        <v>2017.39</v>
      </c>
      <c r="E39" s="22">
        <v>2235.6799999999998</v>
      </c>
      <c r="F39" s="10">
        <v>5118.93</v>
      </c>
      <c r="G39" s="7">
        <v>1885.2</v>
      </c>
      <c r="H39" s="7">
        <v>3089</v>
      </c>
      <c r="I39" s="7">
        <v>489</v>
      </c>
      <c r="J39" s="10">
        <v>30421</v>
      </c>
      <c r="K39" s="7">
        <v>30421</v>
      </c>
      <c r="L39" s="7">
        <v>30421</v>
      </c>
      <c r="M39" s="7">
        <v>30421</v>
      </c>
      <c r="N39" s="7">
        <v>30421</v>
      </c>
      <c r="O39" s="7">
        <f>SUM(D39:N39)</f>
        <v>166940.20000000001</v>
      </c>
    </row>
    <row r="40" spans="1:16" ht="39" customHeight="1" thickBot="1">
      <c r="A40" s="44"/>
      <c r="B40" s="60"/>
      <c r="C40" s="9" t="s">
        <v>8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</row>
    <row r="41" spans="1:16" ht="15.75" thickBot="1">
      <c r="A41" s="23"/>
      <c r="B41" s="59" t="s">
        <v>28</v>
      </c>
      <c r="C41" s="9" t="s">
        <v>4</v>
      </c>
      <c r="D41" s="10"/>
      <c r="E41" s="10"/>
      <c r="F41" s="24">
        <f t="shared" ref="F41" si="13">F42+F43+F44+F45</f>
        <v>6197</v>
      </c>
      <c r="G41" s="10"/>
      <c r="H41" s="14"/>
      <c r="I41" s="15"/>
      <c r="J41" s="10"/>
      <c r="K41" s="10"/>
      <c r="L41" s="10"/>
      <c r="M41" s="10"/>
      <c r="N41" s="10"/>
      <c r="O41" s="7">
        <f>D41+E41+F41+G41+H41+N41+I41+J41+K41+L41+M41</f>
        <v>6197</v>
      </c>
    </row>
    <row r="42" spans="1:16" ht="39" thickBot="1">
      <c r="A42" s="25" t="s">
        <v>26</v>
      </c>
      <c r="B42" s="57"/>
      <c r="C42" s="9" t="s">
        <v>5</v>
      </c>
      <c r="D42" s="10">
        <v>0</v>
      </c>
      <c r="E42" s="10">
        <v>0</v>
      </c>
      <c r="F42" s="22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>
        <v>0</v>
      </c>
    </row>
    <row r="43" spans="1:16" ht="26.25" thickBot="1">
      <c r="A43" s="44"/>
      <c r="B43" s="57"/>
      <c r="C43" s="9" t="s">
        <v>6</v>
      </c>
      <c r="D43" s="10">
        <v>0</v>
      </c>
      <c r="E43" s="10">
        <v>0</v>
      </c>
      <c r="F43" s="26">
        <v>5887.15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>
        <f>D43+E43+F43+G43+H43+N43+I43+J43+K43+L43+M43</f>
        <v>5887.15</v>
      </c>
    </row>
    <row r="44" spans="1:16" ht="47.25" customHeight="1" thickBot="1">
      <c r="A44" s="44"/>
      <c r="B44" s="57"/>
      <c r="C44" s="9" t="s">
        <v>7</v>
      </c>
      <c r="D44" s="10">
        <v>0</v>
      </c>
      <c r="E44" s="10">
        <v>0</v>
      </c>
      <c r="F44" s="10">
        <v>309.85000000000002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7">
        <f>D44+E44+F44+G44+H44+N44+I44+J44+K44+L44+M44</f>
        <v>309.85000000000002</v>
      </c>
    </row>
    <row r="45" spans="1:16" ht="81" customHeight="1" thickBot="1">
      <c r="A45" s="44"/>
      <c r="B45" s="60"/>
      <c r="C45" s="9" t="s">
        <v>8</v>
      </c>
      <c r="D45" s="10">
        <v>0</v>
      </c>
      <c r="E45" s="10">
        <v>0</v>
      </c>
      <c r="F45" s="19">
        <v>0</v>
      </c>
      <c r="G45" s="19">
        <v>0</v>
      </c>
      <c r="H45" s="19">
        <v>0</v>
      </c>
      <c r="I45" s="10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0">
        <v>0</v>
      </c>
    </row>
    <row r="46" spans="1:16" ht="15.75" thickBot="1">
      <c r="A46" s="23"/>
      <c r="B46" s="59" t="s">
        <v>29</v>
      </c>
      <c r="C46" s="9" t="s">
        <v>4</v>
      </c>
      <c r="D46" s="10">
        <v>0</v>
      </c>
      <c r="E46" s="14">
        <v>0</v>
      </c>
      <c r="F46" s="27">
        <f t="shared" ref="F46" si="14">F47+F48+F49+F50</f>
        <v>25366.9</v>
      </c>
      <c r="G46" s="27">
        <f t="shared" ref="G46:O46" si="15">G47+G48+G49+G50</f>
        <v>261576.6</v>
      </c>
      <c r="H46" s="27">
        <f t="shared" ref="H46:I46" si="16">H47+H48+H49+H50</f>
        <v>0</v>
      </c>
      <c r="I46" s="27">
        <f t="shared" si="16"/>
        <v>0</v>
      </c>
      <c r="J46" s="27"/>
      <c r="K46" s="27"/>
      <c r="L46" s="27"/>
      <c r="M46" s="27"/>
      <c r="N46" s="27">
        <f t="shared" si="15"/>
        <v>0</v>
      </c>
      <c r="O46" s="7">
        <f t="shared" si="15"/>
        <v>286943.5</v>
      </c>
    </row>
    <row r="47" spans="1:16" ht="39" thickBot="1">
      <c r="A47" s="25" t="s">
        <v>27</v>
      </c>
      <c r="B47" s="57"/>
      <c r="C47" s="9" t="s">
        <v>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7">
        <f t="shared" ref="O47:O55" si="17">D47+E47+F47+G47+H47+N47</f>
        <v>0</v>
      </c>
    </row>
    <row r="48" spans="1:16" ht="26.25" thickBot="1">
      <c r="A48" s="44"/>
      <c r="B48" s="57"/>
      <c r="C48" s="9" t="s">
        <v>6</v>
      </c>
      <c r="D48" s="10">
        <v>0</v>
      </c>
      <c r="E48" s="10">
        <v>0</v>
      </c>
      <c r="F48" s="10">
        <v>25366.9</v>
      </c>
      <c r="G48" s="7">
        <v>261576.6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7">
        <f>D48+E48+F48+G48+H48+N48+I48+J48+K48+L48+M48</f>
        <v>286943.5</v>
      </c>
    </row>
    <row r="49" spans="1:15" ht="26.25" thickBot="1">
      <c r="A49" s="44"/>
      <c r="B49" s="57"/>
      <c r="C49" s="9" t="s">
        <v>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7">
        <f t="shared" si="17"/>
        <v>0</v>
      </c>
    </row>
    <row r="50" spans="1:15" ht="42.75" customHeight="1" thickBot="1">
      <c r="A50" s="44"/>
      <c r="B50" s="58"/>
      <c r="C50" s="9" t="s">
        <v>8</v>
      </c>
      <c r="D50" s="10">
        <v>0</v>
      </c>
      <c r="E50" s="10">
        <v>0</v>
      </c>
      <c r="F50" s="10">
        <v>0</v>
      </c>
      <c r="G50" s="48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>
        <f t="shared" si="17"/>
        <v>0</v>
      </c>
    </row>
    <row r="51" spans="1:15" ht="15.75" customHeight="1" thickBot="1">
      <c r="A51" s="53" t="s">
        <v>22</v>
      </c>
      <c r="B51" s="56" t="s">
        <v>30</v>
      </c>
      <c r="C51" s="9" t="s">
        <v>4</v>
      </c>
      <c r="D51" s="10">
        <f t="shared" ref="D51:H51" si="18">D52+D53+D54+D55</f>
        <v>11384.04</v>
      </c>
      <c r="E51" s="8">
        <f t="shared" si="18"/>
        <v>13668.519999999999</v>
      </c>
      <c r="F51" s="7">
        <f t="shared" si="18"/>
        <v>12694.52</v>
      </c>
      <c r="G51" s="7">
        <f t="shared" si="18"/>
        <v>12251.349999999999</v>
      </c>
      <c r="H51" s="7">
        <f t="shared" si="18"/>
        <v>5557.8</v>
      </c>
      <c r="I51" s="7">
        <f t="shared" ref="I51:O51" si="19">I52+I53+I54+I55</f>
        <v>4488</v>
      </c>
      <c r="J51" s="7">
        <f t="shared" si="19"/>
        <v>45887</v>
      </c>
      <c r="K51" s="7">
        <f t="shared" si="19"/>
        <v>45887</v>
      </c>
      <c r="L51" s="7">
        <f t="shared" si="19"/>
        <v>45887</v>
      </c>
      <c r="M51" s="7">
        <f t="shared" si="19"/>
        <v>45887</v>
      </c>
      <c r="N51" s="7">
        <f t="shared" si="19"/>
        <v>45887</v>
      </c>
      <c r="O51" s="7">
        <f t="shared" si="19"/>
        <v>289479.23000000004</v>
      </c>
    </row>
    <row r="52" spans="1:15" ht="39" thickBot="1">
      <c r="A52" s="54"/>
      <c r="B52" s="57"/>
      <c r="C52" s="9" t="s">
        <v>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f t="shared" si="17"/>
        <v>0</v>
      </c>
    </row>
    <row r="53" spans="1:15" ht="26.25" thickBot="1">
      <c r="A53" s="54"/>
      <c r="B53" s="57"/>
      <c r="C53" s="9" t="s">
        <v>6</v>
      </c>
      <c r="D53" s="7">
        <v>1963.93</v>
      </c>
      <c r="E53" s="7">
        <v>1797.8</v>
      </c>
      <c r="F53" s="7">
        <v>2325</v>
      </c>
      <c r="G53" s="7">
        <v>2405.4699999999998</v>
      </c>
      <c r="H53" s="7">
        <v>2498</v>
      </c>
      <c r="I53" s="7">
        <v>2383</v>
      </c>
      <c r="J53" s="7">
        <v>2183</v>
      </c>
      <c r="K53" s="7">
        <v>2183</v>
      </c>
      <c r="L53" s="7">
        <v>2183</v>
      </c>
      <c r="M53" s="7">
        <v>2183</v>
      </c>
      <c r="N53" s="7">
        <v>2183</v>
      </c>
      <c r="O53" s="7">
        <f>SUM(D53:N53)</f>
        <v>24288.199999999997</v>
      </c>
    </row>
    <row r="54" spans="1:15" ht="26.25" thickBot="1">
      <c r="A54" s="54"/>
      <c r="B54" s="57"/>
      <c r="C54" s="9" t="s">
        <v>7</v>
      </c>
      <c r="D54" s="10">
        <v>9420.11</v>
      </c>
      <c r="E54" s="7">
        <v>11870.72</v>
      </c>
      <c r="F54" s="7">
        <v>10369.52</v>
      </c>
      <c r="G54" s="7">
        <v>9845.8799999999992</v>
      </c>
      <c r="H54" s="7">
        <v>3059.8</v>
      </c>
      <c r="I54" s="47">
        <v>2105</v>
      </c>
      <c r="J54" s="7">
        <v>43704</v>
      </c>
      <c r="K54" s="7">
        <v>43704</v>
      </c>
      <c r="L54" s="7">
        <v>43704</v>
      </c>
      <c r="M54" s="7">
        <v>43704</v>
      </c>
      <c r="N54" s="7">
        <v>43704</v>
      </c>
      <c r="O54" s="7">
        <f>SUM(D54:N54)</f>
        <v>265191.03000000003</v>
      </c>
    </row>
    <row r="55" spans="1:15" ht="45.75" customHeight="1" thickBot="1">
      <c r="A55" s="55"/>
      <c r="B55" s="58"/>
      <c r="C55" s="9" t="s">
        <v>8</v>
      </c>
      <c r="D55" s="10">
        <v>0</v>
      </c>
      <c r="E55" s="19">
        <v>0</v>
      </c>
      <c r="F55" s="19">
        <v>0</v>
      </c>
      <c r="G55" s="19">
        <v>0</v>
      </c>
      <c r="H55" s="19">
        <v>0</v>
      </c>
      <c r="I55" s="1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17"/>
        <v>0</v>
      </c>
    </row>
    <row r="56" spans="1:15" ht="16.5" customHeight="1" thickBot="1">
      <c r="A56" s="28" t="s">
        <v>23</v>
      </c>
      <c r="B56" s="49" t="s">
        <v>34</v>
      </c>
      <c r="C56" s="18" t="s">
        <v>4</v>
      </c>
      <c r="D56" s="42">
        <f t="shared" ref="D56:O56" si="20">D57+D58+D59+D60</f>
        <v>850.1</v>
      </c>
      <c r="E56" s="27">
        <f t="shared" si="20"/>
        <v>2200</v>
      </c>
      <c r="F56" s="27">
        <f t="shared" si="20"/>
        <v>3800.3</v>
      </c>
      <c r="G56" s="43">
        <f t="shared" si="20"/>
        <v>2050</v>
      </c>
      <c r="H56" s="27">
        <f t="shared" si="20"/>
        <v>2000</v>
      </c>
      <c r="I56" s="40">
        <f t="shared" si="20"/>
        <v>1000</v>
      </c>
      <c r="J56" s="27">
        <f t="shared" si="20"/>
        <v>2000</v>
      </c>
      <c r="K56" s="27">
        <f t="shared" si="20"/>
        <v>2000</v>
      </c>
      <c r="L56" s="27">
        <f t="shared" si="20"/>
        <v>2000</v>
      </c>
      <c r="M56" s="27">
        <f t="shared" si="20"/>
        <v>2000</v>
      </c>
      <c r="N56" s="40">
        <f t="shared" si="20"/>
        <v>2000</v>
      </c>
      <c r="O56" s="22">
        <f t="shared" si="20"/>
        <v>21900.399999999998</v>
      </c>
    </row>
    <row r="57" spans="1:15" ht="39" thickBot="1">
      <c r="A57" s="29"/>
      <c r="B57" s="50"/>
      <c r="C57" s="20" t="s">
        <v>5</v>
      </c>
      <c r="D57" s="10">
        <v>0</v>
      </c>
      <c r="E57" s="19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26.25" thickBot="1">
      <c r="A58" s="29"/>
      <c r="B58" s="51"/>
      <c r="C58" s="30" t="s">
        <v>6</v>
      </c>
      <c r="D58" s="31">
        <v>294.5</v>
      </c>
      <c r="E58" s="15">
        <v>0</v>
      </c>
      <c r="F58" s="32">
        <v>2187.3000000000002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33">
        <f>SUM(D58:N58)</f>
        <v>2481.8000000000002</v>
      </c>
    </row>
    <row r="59" spans="1:15" ht="26.25" thickBot="1">
      <c r="A59" s="29"/>
      <c r="B59" s="51"/>
      <c r="C59" s="30" t="s">
        <v>7</v>
      </c>
      <c r="D59" s="34">
        <v>555.6</v>
      </c>
      <c r="E59" s="35">
        <v>2200</v>
      </c>
      <c r="F59" s="36">
        <v>1613</v>
      </c>
      <c r="G59" s="37">
        <v>2050</v>
      </c>
      <c r="H59" s="37">
        <v>2000</v>
      </c>
      <c r="I59" s="37">
        <v>1000</v>
      </c>
      <c r="J59" s="37">
        <v>2000</v>
      </c>
      <c r="K59" s="37">
        <v>2000</v>
      </c>
      <c r="L59" s="37">
        <v>2000</v>
      </c>
      <c r="M59" s="37">
        <v>2000</v>
      </c>
      <c r="N59" s="37">
        <v>2000</v>
      </c>
      <c r="O59" s="11">
        <f>SUM(D59:N59)</f>
        <v>19418.599999999999</v>
      </c>
    </row>
    <row r="60" spans="1:15" ht="62.25" customHeight="1" thickBot="1">
      <c r="A60" s="38"/>
      <c r="B60" s="52"/>
      <c r="C60" s="9" t="s">
        <v>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9">
    <mergeCell ref="A8:A9"/>
    <mergeCell ref="C8:C9"/>
    <mergeCell ref="D8:O8"/>
    <mergeCell ref="A11:A15"/>
    <mergeCell ref="B11:B15"/>
    <mergeCell ref="B8:B10"/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  <mergeCell ref="B36:B40"/>
    <mergeCell ref="B31:B3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2023-04-11T12:03:52Z</dcterms:modified>
</cp:coreProperties>
</file>