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5480" windowHeight="7905"/>
  </bookViews>
  <sheets>
    <sheet name="2022 год" sheetId="1" r:id="rId1"/>
  </sheets>
  <definedNames>
    <definedName name="_xlnm.Print_Area" localSheetId="0">'2022 год'!$A$1:$I$206</definedName>
  </definedNames>
  <calcPr calcId="124519"/>
</workbook>
</file>

<file path=xl/calcChain.xml><?xml version="1.0" encoding="utf-8"?>
<calcChain xmlns="http://schemas.openxmlformats.org/spreadsheetml/2006/main">
  <c r="H43" i="1"/>
  <c r="H34"/>
  <c r="H27" l="1"/>
  <c r="H17" l="1"/>
  <c r="H122"/>
  <c r="H110"/>
  <c r="H46"/>
  <c r="H45"/>
  <c r="H66"/>
  <c r="H47" s="1"/>
  <c r="H78"/>
  <c r="H23" l="1"/>
  <c r="J11" l="1"/>
  <c r="K120" l="1"/>
  <c r="K119" l="1"/>
  <c r="J117"/>
  <c r="H44" l="1"/>
  <c r="H117"/>
  <c r="K117" s="1"/>
  <c r="J44"/>
  <c r="J102" l="1"/>
  <c r="H169" l="1"/>
  <c r="H170"/>
  <c r="H202"/>
  <c r="J127"/>
  <c r="H172" l="1"/>
  <c r="H135"/>
  <c r="H130" s="1"/>
  <c r="H133"/>
  <c r="H128" s="1"/>
  <c r="H156"/>
  <c r="H154"/>
  <c r="H153"/>
  <c r="H162"/>
  <c r="H131"/>
  <c r="H147"/>
  <c r="H134"/>
  <c r="H137"/>
  <c r="H84"/>
  <c r="H85"/>
  <c r="K128" l="1"/>
  <c r="H12"/>
  <c r="K85"/>
  <c r="H18"/>
  <c r="K84"/>
  <c r="H155"/>
  <c r="H152" s="1"/>
  <c r="H132"/>
  <c r="H157"/>
  <c r="H82"/>
  <c r="K82" s="1"/>
  <c r="J167" l="1"/>
  <c r="J21" l="1"/>
  <c r="H144" l="1"/>
  <c r="K45"/>
  <c r="H74"/>
  <c r="H70"/>
  <c r="H67"/>
  <c r="H20"/>
  <c r="H15" s="1"/>
  <c r="H142" l="1"/>
  <c r="H129"/>
  <c r="H58"/>
  <c r="H127" l="1"/>
  <c r="K127" s="1"/>
  <c r="K129"/>
  <c r="K12"/>
  <c r="H105"/>
  <c r="H24" l="1"/>
  <c r="H19" s="1"/>
  <c r="K47"/>
  <c r="H197"/>
  <c r="H192"/>
  <c r="H187"/>
  <c r="H182"/>
  <c r="K169"/>
  <c r="H177"/>
  <c r="H112"/>
  <c r="K105"/>
  <c r="H49"/>
  <c r="H61"/>
  <c r="H55"/>
  <c r="H52"/>
  <c r="H99"/>
  <c r="H96"/>
  <c r="H93"/>
  <c r="H90"/>
  <c r="H87"/>
  <c r="H41"/>
  <c r="H38"/>
  <c r="H35"/>
  <c r="H32"/>
  <c r="H29"/>
  <c r="H26"/>
  <c r="K24" l="1"/>
  <c r="H14"/>
  <c r="H167"/>
  <c r="K167" s="1"/>
  <c r="H64"/>
  <c r="H104"/>
  <c r="K23"/>
  <c r="K170"/>
  <c r="H107"/>
  <c r="K46"/>
  <c r="K44"/>
  <c r="H21"/>
  <c r="K21" s="1"/>
  <c r="H13" l="1"/>
  <c r="H11" s="1"/>
  <c r="H102"/>
  <c r="K102" s="1"/>
  <c r="K104"/>
  <c r="K11" l="1"/>
  <c r="K13"/>
  <c r="H16"/>
  <c r="K14"/>
</calcChain>
</file>

<file path=xl/comments1.xml><?xml version="1.0" encoding="utf-8"?>
<comments xmlns="http://schemas.openxmlformats.org/spreadsheetml/2006/main">
  <authors>
    <author>Автор</author>
  </authors>
  <commentList>
    <comment ref="H65" authorId="0">
      <text>
        <r>
          <rPr>
            <b/>
            <sz val="9"/>
            <color indexed="81"/>
            <rFont val="Tahoma"/>
            <family val="2"/>
            <charset val="204"/>
          </rPr>
          <t>Автор:</t>
        </r>
        <r>
          <rPr>
            <sz val="9"/>
            <color indexed="81"/>
            <rFont val="Tahoma"/>
            <family val="2"/>
            <charset val="204"/>
          </rPr>
          <t xml:space="preserve">
налоги выравнивание</t>
        </r>
      </text>
    </comment>
  </commentList>
</comments>
</file>

<file path=xl/sharedStrings.xml><?xml version="1.0" encoding="utf-8"?>
<sst xmlns="http://schemas.openxmlformats.org/spreadsheetml/2006/main" count="374" uniqueCount="150">
  <si>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</si>
  <si>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</si>
  <si>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</si>
  <si>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</si>
  <si>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</si>
  <si>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</si>
  <si>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</si>
  <si>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</si>
  <si>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</si>
  <si>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</si>
  <si>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</si>
  <si>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</si>
  <si>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</si>
  <si>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</si>
  <si>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</si>
  <si>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</si>
  <si>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</si>
  <si>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</si>
  <si>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</si>
  <si>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</si>
  <si>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</si>
  <si>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</si>
  <si>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</si>
  <si>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</si>
  <si>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</si>
  <si>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</si>
  <si>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</si>
  <si>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</si>
  <si>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</si>
  <si>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</si>
  <si>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</si>
  <si>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</si>
  <si>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</si>
  <si>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</si>
  <si>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</si>
  <si>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</si>
  <si>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</si>
  <si>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</si>
  <si>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</si>
  <si>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</si>
  <si>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</si>
  <si>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</si>
  <si>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</si>
  <si>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</si>
  <si>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</si>
  <si>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</si>
  <si>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</si>
  <si>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</si>
  <si>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</si>
  <si>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</si>
  <si>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</si>
  <si>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</si>
  <si>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</si>
  <si>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</si>
  <si>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</si>
  <si>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</si>
  <si>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</si>
  <si>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</si>
  <si>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</si>
  <si>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</si>
  <si>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</si>
  <si>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</si>
  <si>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</si>
  <si>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</si>
  <si>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</si>
  <si>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</si>
  <si>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</si>
  <si>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</si>
  <si>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 xml:space="preserve">Приобретение учебников,  функциональной мебели, канцелярских принадлежностей,  проекционного оборудования, программного обеспечения и другие расходы.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</si>
  <si>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</si>
  <si>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</si>
  <si>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</si>
  <si>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</si>
  <si>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</si>
  <si>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</si>
  <si>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</si>
  <si>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</si>
  <si>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</si>
  <si>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</si>
  <si>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</si>
  <si>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</si>
  <si>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</si>
  <si>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</si>
  <si>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</si>
  <si>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</si>
  <si>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</si>
  <si>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</si>
  <si>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</si>
  <si>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</si>
  <si>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Организация бесплатного горячего питания для учащихся 1-4 классов</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</si>
  <si>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</si>
  <si>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</si>
  <si>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</si>
  <si>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</si>
  <si>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</si>
  <si>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</si>
  <si>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</si>
  <si>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методическое и информационное сопровождение поставщиков услуг дополнительного образования</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</si>
  <si>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</si>
  <si>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</si>
  <si>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</si>
  <si>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</si>
  <si>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</si>
  <si>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</si>
  <si>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</si>
  <si>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</si>
  <si>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Поездки на областные олимпиады (30 учащихся, 10 учителей)</t>
  </si>
  <si>
    <t>Все  МКОУ – ученическая мебель, учебники, канцелярские товары, подписка на электронные журналы, программное обеспечение, аттестаты, оргтехника, компьютерное оборудование</t>
  </si>
  <si>
    <t>оплата услуг связи; - оплата коммунальных услуг; - приобретение материальных запасов ;
- обеспечение горячим питанием детей; уплата налогов; расходы для организации работы в условиях сохранения рисков распространения COVID-19</t>
  </si>
  <si>
    <t xml:space="preserve">                                              постановлением администрации</t>
  </si>
  <si>
    <t xml:space="preserve">                                              города Вятские Поляны</t>
  </si>
  <si>
    <t xml:space="preserve">                                              УТВЕРЖДЕН</t>
  </si>
  <si>
    <t xml:space="preserve">                                              Приложение  </t>
  </si>
  <si>
    <t xml:space="preserve">Подпрограмма
«Развитие системы образования города Вятские Поляны»
на 2020-2025 годы
</t>
  </si>
  <si>
    <t xml:space="preserve">Муниципальная программа
«Развитие образования»
на 2020-2025 годы
</t>
  </si>
  <si>
    <t xml:space="preserve">Подпрограмма
«Профилактика социального 
сиротства» на 2020-2025 годы
</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</si>
  <si>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Приобретение 6 рупоров по 3  учреждениям дополнительного образования детей. Обслуживание кнопки безопасности в ЦДОД.</t>
  </si>
  <si>
    <t xml:space="preserve">оплата услуг связи; - оплата коммунальных услуг; - приобретение материальных запасов для 11 дошкольных образовательных  организаций;
- обеспечение горячим питанием детей; - уплата налогов; - оплата пени; расходы для организации работы в условиях сохранения рисков распространения COVID-19; -  прочее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</si>
  <si>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</si>
  <si>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 xml:space="preserve">на 01.03.2021 </t>
  </si>
  <si>
    <t>организация и проведение конкурсов профессионального мастерства( "Учительгода", "Воспитатель года"), организация и проведение мероприятий, посвященных пропаганде педагогических профессий (День учителя, День воспитателя), организация семинаров, конференций, обслуживание "Консультант Плюс", организация участия одаренных школьников в научно-практических конференциях, олимпиадах, конкурсах, интернет-олимпиадах, слетах спортивных соревнований, премия главы города одаренным детям.</t>
  </si>
  <si>
    <t>111 сертификатов</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</si>
  <si>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</si>
  <si>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</si>
  <si>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План мероприятий на 2022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2025 годы 
</t>
  </si>
  <si>
    <t xml:space="preserve">01.01.2022
</t>
  </si>
  <si>
    <t>Финансирование  на 2022 год (тыс. рублей)</t>
  </si>
  <si>
    <t xml:space="preserve">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приобретение аварийных эвакуационных светильников, прочие работы). </t>
  </si>
  <si>
    <t>Замена оконных блоков - МКОУ гимназия</t>
  </si>
  <si>
    <t>Выплата ежемесячного денежного вознаграждения в размере 5000,00 руб за классное руководство 110 педагогическим работникам, начисления на выплаты по оплате труда в размере 30,2%</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</si>
  <si>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</si>
  <si>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</si>
  <si>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МКОУ лицей - ремонт крыши здания мастерских</t>
  </si>
  <si>
    <t xml:space="preserve">Организация лагерей с дневным   пребыванием - (обеспечение горячим питанием детей: МКОУ гимназия-296,3 т.р.; МКОУ СОШ №5-200,0 т.р.; МКОУ Лицей-181,8 т.р.; МКУ Эдельвейс- 54,5 т.р.; МКУ Ровесник- 209,1 т.р.; МКУ ЦДОД-167,3 т.р.;ДЮСШ - 118,2 т.р.) 
</t>
  </si>
  <si>
    <t xml:space="preserve">Организация временной занятости несовершеннолетних граждан в возрасте от 14 до 18 лет в летний период : МКОУ гимназия-16,6 т.р.; МКОУ СОШ №5-16,7 т.р.; МКОУ Лицей-16,7 т.р.
</t>
  </si>
  <si>
    <t>ведение и обеспечение функионирования системы персонифицированного дополнительного образовнаия детей - 515 сертификатов</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</si>
  <si>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</si>
  <si>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Повышение квалификации 12 педагогическим работникам МКДОУ</t>
  </si>
  <si>
    <t xml:space="preserve">В МКДОУ № 2 – ремонт крыльца на сумму 193,4,0 тыс. руб.;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</si>
  <si>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Приобретение: МКДОУ № 5,7 - ноутбук; МКДОУ № 9 -игровое оборудование для улицы , МКДОУ № 10 - игровое оборудование для улицы; МКДОУ № 1 - игровое оборудование для улицы, принтер, ноутбук;
МКДОУ № 11 - ноутбук. Все 11 МКДОУ – канцелярские товары, наглядные пособия, игры, игрушки.</t>
  </si>
  <si>
    <t xml:space="preserve">     Обеспечение жилыми помещениями по договорам найма - 17 чел.</t>
  </si>
  <si>
    <t xml:space="preserve">обеспечение жилыми помещениями по договорам найма -17 чел.;
</t>
  </si>
  <si>
    <t>выплата денежных средств на содержание 9  приемным родителям;
- выплата денежных средств на содержание  55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</si>
  <si>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t>1.6</t>
  </si>
  <si>
    <r>
      <rPr>
        <b/>
        <u/>
        <sz val="12"/>
        <rFont val="Times New Roman"/>
        <family val="1"/>
        <charset val="204"/>
      </rPr>
      <t xml:space="preserve">МКОУ СОШ № 5 </t>
    </r>
    <r>
      <rPr>
        <b/>
        <sz val="12"/>
        <rFont val="Times New Roman"/>
        <family val="1"/>
        <charset val="204"/>
      </rPr>
      <t>: изготовление брендированной продукции.- 50,0 т.р.; поставка мебели - 100,0 т.р.; приобретение линоулема, краски - 153,1 т.р.</t>
    </r>
  </si>
  <si>
    <r>
      <rPr>
        <b/>
        <u/>
        <sz val="12"/>
        <rFont val="Times New Roman"/>
        <family val="1"/>
        <charset val="204"/>
      </rPr>
      <t>МКОУ лицей им. Г. С. Шпагина</t>
    </r>
    <r>
      <rPr>
        <b/>
        <sz val="12"/>
        <rFont val="Times New Roman"/>
        <family val="1"/>
        <charset val="204"/>
      </rPr>
      <t>: ремонт спортивного зала</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</si>
  <si>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</si>
  <si>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</si>
  <si>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</si>
  <si>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 xml:space="preserve">                                              от   14.01.2022     №  64                                                              </t>
  </si>
</sst>
</file>

<file path=xl/styles.xml><?xml version="1.0" encoding="utf-8"?>
<styleSheet xmlns="http://schemas.openxmlformats.org/spreadsheetml/2006/main">
  <numFmts count="1">
    <numFmt numFmtId="164" formatCode="#,##0.0"/>
  </numFmts>
  <fonts count="13">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b/>
      <sz val="11"/>
      <name val="Times New Roman"/>
      <family val="1"/>
      <charset val="204"/>
    </font>
    <font>
      <sz val="11.5"/>
      <name val="Times New Roman"/>
      <family val="1"/>
      <charset val="204"/>
    </font>
    <font>
      <b/>
      <sz val="11.5"/>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cellStyleXfs>
  <cellXfs count="175">
    <xf numFmtId="0" fontId="0" fillId="0" borderId="0" xfId="0"/>
    <xf numFmtId="0" fontId="4" fillId="0" borderId="0" xfId="0" applyFont="1"/>
    <xf numFmtId="4" fontId="4" fillId="0" borderId="0" xfId="0" applyNumberFormat="1" applyFont="1" applyBorder="1"/>
    <xf numFmtId="4" fontId="4" fillId="0" borderId="0" xfId="0" applyNumberFormat="1" applyFont="1"/>
    <xf numFmtId="0" fontId="4" fillId="0" borderId="0" xfId="0" applyFont="1" applyAlignment="1"/>
    <xf numFmtId="4" fontId="7" fillId="5" borderId="0" xfId="0" applyNumberFormat="1" applyFont="1" applyFill="1"/>
    <xf numFmtId="0" fontId="4" fillId="0" borderId="1" xfId="0" applyFont="1" applyBorder="1" applyAlignment="1">
      <alignment vertical="top" wrapText="1"/>
    </xf>
    <xf numFmtId="0" fontId="4" fillId="0" borderId="6" xfId="0" applyFont="1" applyBorder="1" applyAlignment="1">
      <alignment vertical="top" wrapText="1"/>
    </xf>
    <xf numFmtId="4" fontId="4" fillId="0" borderId="0" xfId="0" applyNumberFormat="1" applyFont="1" applyBorder="1" applyAlignment="1">
      <alignment vertical="top"/>
    </xf>
    <xf numFmtId="4" fontId="4" fillId="0" borderId="0" xfId="0" applyNumberFormat="1" applyFont="1" applyAlignment="1">
      <alignment vertical="top"/>
    </xf>
    <xf numFmtId="0" fontId="4" fillId="0" borderId="0" xfId="0" applyFont="1" applyAlignment="1">
      <alignment vertical="top"/>
    </xf>
    <xf numFmtId="164" fontId="4" fillId="0" borderId="1" xfId="0" applyNumberFormat="1" applyFont="1" applyBorder="1" applyAlignment="1">
      <alignment vertical="top" wrapText="1"/>
    </xf>
    <xf numFmtId="164" fontId="4" fillId="0" borderId="0" xfId="0" applyNumberFormat="1" applyFont="1" applyAlignment="1">
      <alignment vertical="top"/>
    </xf>
    <xf numFmtId="0" fontId="4" fillId="0" borderId="4" xfId="0" applyFont="1" applyBorder="1" applyAlignment="1">
      <alignment vertical="top" wrapText="1"/>
    </xf>
    <xf numFmtId="164" fontId="4" fillId="0" borderId="0" xfId="0" applyNumberFormat="1" applyFont="1" applyBorder="1" applyAlignment="1">
      <alignment vertical="center"/>
    </xf>
    <xf numFmtId="164" fontId="4" fillId="0" borderId="0" xfId="0" applyNumberFormat="1" applyFont="1" applyAlignment="1">
      <alignment vertical="center"/>
    </xf>
    <xf numFmtId="0" fontId="4" fillId="3" borderId="10" xfId="0" applyFont="1" applyFill="1" applyBorder="1" applyAlignment="1">
      <alignment vertical="top" wrapText="1"/>
    </xf>
    <xf numFmtId="164" fontId="4" fillId="3" borderId="1" xfId="0" applyNumberFormat="1" applyFont="1" applyFill="1" applyBorder="1" applyAlignment="1">
      <alignment vertical="top" wrapText="1"/>
    </xf>
    <xf numFmtId="4" fontId="4" fillId="3" borderId="0" xfId="0" applyNumberFormat="1" applyFont="1" applyFill="1" applyBorder="1" applyAlignment="1">
      <alignment vertical="top"/>
    </xf>
    <xf numFmtId="4" fontId="4" fillId="3" borderId="0" xfId="0" applyNumberFormat="1" applyFont="1" applyFill="1" applyAlignment="1">
      <alignment vertical="top"/>
    </xf>
    <xf numFmtId="0" fontId="4" fillId="3" borderId="0" xfId="0" applyFont="1" applyFill="1" applyAlignment="1">
      <alignment vertical="top"/>
    </xf>
    <xf numFmtId="0" fontId="4" fillId="3" borderId="4" xfId="0" applyFont="1" applyFill="1" applyBorder="1" applyAlignment="1">
      <alignment vertical="top" wrapText="1"/>
    </xf>
    <xf numFmtId="4" fontId="4" fillId="3" borderId="0" xfId="0" applyNumberFormat="1" applyFont="1" applyFill="1" applyBorder="1"/>
    <xf numFmtId="4" fontId="4" fillId="3" borderId="0" xfId="0" applyNumberFormat="1" applyFont="1" applyFill="1"/>
    <xf numFmtId="0" fontId="4" fillId="3" borderId="0" xfId="0" applyFont="1" applyFill="1"/>
    <xf numFmtId="0" fontId="4" fillId="4" borderId="10" xfId="0" applyFont="1" applyFill="1" applyBorder="1" applyAlignment="1">
      <alignment vertical="top" wrapText="1"/>
    </xf>
    <xf numFmtId="164" fontId="4" fillId="4" borderId="1" xfId="0" applyNumberFormat="1" applyFont="1" applyFill="1" applyBorder="1" applyAlignment="1">
      <alignment vertical="top" wrapText="1"/>
    </xf>
    <xf numFmtId="4" fontId="4" fillId="4" borderId="0" xfId="0" applyNumberFormat="1" applyFont="1" applyFill="1" applyBorder="1" applyAlignment="1">
      <alignment vertical="top"/>
    </xf>
    <xf numFmtId="4" fontId="4" fillId="4" borderId="0" xfId="0" applyNumberFormat="1" applyFont="1" applyFill="1" applyAlignment="1">
      <alignment vertical="top"/>
    </xf>
    <xf numFmtId="0" fontId="4" fillId="4" borderId="0" xfId="0" applyFont="1" applyFill="1" applyAlignment="1">
      <alignment vertical="top"/>
    </xf>
    <xf numFmtId="0" fontId="4" fillId="4" borderId="4" xfId="0" applyFont="1" applyFill="1" applyBorder="1" applyAlignment="1">
      <alignment vertical="top" wrapText="1"/>
    </xf>
    <xf numFmtId="4" fontId="4" fillId="4" borderId="0" xfId="0" applyNumberFormat="1" applyFont="1" applyFill="1" applyBorder="1"/>
    <xf numFmtId="4" fontId="4" fillId="4" borderId="0" xfId="0" applyNumberFormat="1" applyFont="1" applyFill="1"/>
    <xf numFmtId="0" fontId="4" fillId="4" borderId="0" xfId="0" applyFont="1" applyFill="1"/>
    <xf numFmtId="4" fontId="4" fillId="2" borderId="0" xfId="0" applyNumberFormat="1" applyFont="1" applyFill="1"/>
    <xf numFmtId="0" fontId="4" fillId="0" borderId="10" xfId="0" applyFont="1" applyBorder="1" applyAlignment="1">
      <alignment vertical="top" wrapText="1"/>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164" fontId="4" fillId="5" borderId="1" xfId="0" applyNumberFormat="1" applyFont="1" applyFill="1" applyBorder="1" applyAlignment="1">
      <alignment horizontal="right" vertical="top" wrapText="1"/>
    </xf>
    <xf numFmtId="0" fontId="4" fillId="5" borderId="10" xfId="0" applyFont="1" applyFill="1" applyBorder="1" applyAlignment="1">
      <alignment vertical="top" wrapText="1"/>
    </xf>
    <xf numFmtId="164" fontId="4" fillId="5" borderId="6" xfId="0" applyNumberFormat="1" applyFont="1" applyFill="1" applyBorder="1" applyAlignment="1">
      <alignment horizontal="right" vertical="top" wrapText="1"/>
    </xf>
    <xf numFmtId="4" fontId="4" fillId="5" borderId="0" xfId="0" applyNumberFormat="1" applyFont="1" applyFill="1" applyBorder="1" applyAlignment="1">
      <alignment vertical="top"/>
    </xf>
    <xf numFmtId="4" fontId="4" fillId="5" borderId="0" xfId="0" applyNumberFormat="1" applyFont="1" applyFill="1" applyAlignment="1">
      <alignment vertical="top"/>
    </xf>
    <xf numFmtId="0" fontId="4" fillId="5" borderId="0" xfId="0" applyFont="1" applyFill="1" applyAlignment="1">
      <alignment vertical="top"/>
    </xf>
    <xf numFmtId="0" fontId="4" fillId="5" borderId="4" xfId="0" applyFont="1" applyFill="1" applyBorder="1" applyAlignment="1">
      <alignment vertical="top" wrapText="1"/>
    </xf>
    <xf numFmtId="4" fontId="4" fillId="5" borderId="0" xfId="0" applyNumberFormat="1" applyFont="1" applyFill="1" applyBorder="1"/>
    <xf numFmtId="4" fontId="4" fillId="5" borderId="0" xfId="0" applyNumberFormat="1" applyFont="1" applyFill="1"/>
    <xf numFmtId="0" fontId="4" fillId="5" borderId="0" xfId="0" applyFont="1" applyFill="1"/>
    <xf numFmtId="0" fontId="7" fillId="4" borderId="10" xfId="0" applyFont="1" applyFill="1" applyBorder="1" applyAlignment="1">
      <alignment vertical="top" wrapText="1"/>
    </xf>
    <xf numFmtId="164" fontId="7" fillId="4" borderId="1" xfId="0" applyNumberFormat="1" applyFont="1" applyFill="1" applyBorder="1" applyAlignment="1">
      <alignment vertical="top" wrapText="1"/>
    </xf>
    <xf numFmtId="4" fontId="7" fillId="4" borderId="0" xfId="0" applyNumberFormat="1" applyFont="1" applyFill="1" applyAlignment="1">
      <alignment vertical="top"/>
    </xf>
    <xf numFmtId="0" fontId="7" fillId="4" borderId="0" xfId="0" applyFont="1" applyFill="1" applyAlignment="1">
      <alignment vertical="top"/>
    </xf>
    <xf numFmtId="0" fontId="7" fillId="4" borderId="4" xfId="0" applyFont="1" applyFill="1" applyBorder="1" applyAlignment="1">
      <alignment vertical="top" wrapText="1"/>
    </xf>
    <xf numFmtId="0" fontId="7" fillId="4" borderId="0" xfId="0" applyFont="1" applyFill="1"/>
    <xf numFmtId="4" fontId="4" fillId="4" borderId="0" xfId="0" applyNumberFormat="1" applyFont="1" applyFill="1" applyBorder="1" applyAlignment="1">
      <alignment vertical="center"/>
    </xf>
    <xf numFmtId="4" fontId="4" fillId="0" borderId="0" xfId="0" applyNumberFormat="1" applyFont="1" applyFill="1"/>
    <xf numFmtId="4" fontId="7" fillId="4" borderId="0" xfId="0" applyNumberFormat="1" applyFont="1" applyFill="1" applyBorder="1" applyAlignment="1">
      <alignment vertical="top"/>
    </xf>
    <xf numFmtId="4" fontId="7" fillId="4" borderId="0" xfId="0" applyNumberFormat="1" applyFont="1" applyFill="1" applyBorder="1"/>
    <xf numFmtId="4" fontId="7" fillId="4" borderId="0" xfId="0" applyNumberFormat="1" applyFont="1" applyFill="1"/>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4" fontId="7" fillId="3" borderId="0" xfId="0" applyNumberFormat="1" applyFont="1" applyFill="1" applyBorder="1" applyAlignment="1">
      <alignment vertical="top"/>
    </xf>
    <xf numFmtId="4" fontId="7" fillId="3" borderId="0" xfId="0" applyNumberFormat="1" applyFont="1" applyFill="1" applyAlignment="1">
      <alignment vertical="top"/>
    </xf>
    <xf numFmtId="0" fontId="7" fillId="3" borderId="0" xfId="0" applyFont="1" applyFill="1" applyAlignment="1">
      <alignment vertical="top"/>
    </xf>
    <xf numFmtId="0" fontId="7" fillId="3" borderId="4" xfId="0" applyFont="1" applyFill="1" applyBorder="1" applyAlignment="1">
      <alignment vertical="top" wrapText="1"/>
    </xf>
    <xf numFmtId="4" fontId="7" fillId="3" borderId="0" xfId="0" applyNumberFormat="1" applyFont="1" applyFill="1" applyBorder="1" applyAlignment="1">
      <alignment vertical="center"/>
    </xf>
    <xf numFmtId="0" fontId="7" fillId="3" borderId="0" xfId="0" applyFont="1" applyFill="1"/>
    <xf numFmtId="4" fontId="7" fillId="3" borderId="0" xfId="0" applyNumberFormat="1" applyFont="1" applyFill="1" applyBorder="1"/>
    <xf numFmtId="4" fontId="7" fillId="3" borderId="0" xfId="0" applyNumberFormat="1" applyFont="1" applyFill="1"/>
    <xf numFmtId="49" fontId="4" fillId="0" borderId="8" xfId="0" applyNumberFormat="1" applyFont="1" applyBorder="1" applyAlignment="1">
      <alignment vertical="top"/>
    </xf>
    <xf numFmtId="0" fontId="4" fillId="0" borderId="8" xfId="0" applyFont="1" applyBorder="1" applyAlignment="1">
      <alignment horizontal="center" vertical="top" wrapText="1"/>
    </xf>
    <xf numFmtId="14" fontId="4" fillId="0" borderId="8" xfId="0" applyNumberFormat="1" applyFont="1" applyBorder="1" applyAlignment="1">
      <alignment horizontal="center" vertical="top"/>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4" fontId="4" fillId="3" borderId="0" xfId="0" applyNumberFormat="1" applyFont="1" applyFill="1" applyBorder="1" applyAlignment="1">
      <alignment horizontal="right" vertical="top"/>
    </xf>
    <xf numFmtId="164" fontId="4" fillId="5" borderId="1" xfId="0" applyNumberFormat="1" applyFont="1" applyFill="1" applyBorder="1" applyAlignment="1">
      <alignment vertical="top" wrapText="1"/>
    </xf>
    <xf numFmtId="0" fontId="4" fillId="0" borderId="0" xfId="0" applyFont="1" applyBorder="1"/>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14" fontId="8" fillId="0" borderId="7" xfId="0" applyNumberFormat="1" applyFont="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0" borderId="7" xfId="0" applyNumberFormat="1" applyFont="1" applyBorder="1" applyAlignment="1">
      <alignment horizontal="center" vertical="top"/>
    </xf>
    <xf numFmtId="0" fontId="11" fillId="0" borderId="6" xfId="0" applyFont="1" applyBorder="1" applyAlignment="1">
      <alignment horizontal="center" vertical="top" wrapText="1"/>
    </xf>
    <xf numFmtId="0" fontId="11" fillId="0" borderId="8" xfId="0" applyFont="1" applyBorder="1" applyAlignment="1">
      <alignment horizontal="center" vertical="top" wrapText="1"/>
    </xf>
    <xf numFmtId="0" fontId="11" fillId="0" borderId="7" xfId="0" applyFont="1" applyBorder="1" applyAlignment="1">
      <alignment horizontal="center"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49" fontId="4" fillId="5" borderId="7" xfId="0" applyNumberFormat="1" applyFont="1" applyFill="1" applyBorder="1" applyAlignment="1">
      <alignment horizontal="center" vertical="top"/>
    </xf>
    <xf numFmtId="0" fontId="11" fillId="5" borderId="6" xfId="0" applyFont="1" applyFill="1" applyBorder="1" applyAlignment="1">
      <alignment horizontal="center" vertical="top" wrapText="1"/>
    </xf>
    <xf numFmtId="0" fontId="11" fillId="5" borderId="8" xfId="0" applyFont="1" applyFill="1" applyBorder="1" applyAlignment="1">
      <alignment horizontal="center" vertical="top" wrapText="1"/>
    </xf>
    <xf numFmtId="0" fontId="11" fillId="5" borderId="7"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5" fillId="0" borderId="0" xfId="0" applyFont="1" applyAlignment="1">
      <alignment horizontal="left"/>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8" fillId="0" borderId="7" xfId="0" applyFont="1" applyBorder="1" applyAlignment="1">
      <alignment horizontal="center" vertical="top" wrapText="1"/>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0" fontId="7" fillId="4" borderId="11" xfId="0" applyFont="1" applyFill="1" applyBorder="1" applyAlignment="1">
      <alignment horizontal="center" vertical="top"/>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0" fontId="4" fillId="0" borderId="1" xfId="0" applyFont="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4" fillId="4" borderId="11" xfId="0" applyFont="1" applyFill="1" applyBorder="1" applyAlignment="1">
      <alignment horizontal="center" vertical="top"/>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1" fillId="0" borderId="7" xfId="0" applyFont="1" applyBorder="1" applyAlignment="1">
      <alignment horizontal="left" vertical="top" wrapText="1"/>
    </xf>
    <xf numFmtId="0" fontId="10" fillId="3" borderId="6" xfId="0" applyFont="1" applyFill="1" applyBorder="1" applyAlignment="1">
      <alignment horizontal="center" vertical="top" wrapText="1"/>
    </xf>
    <xf numFmtId="0" fontId="10" fillId="3" borderId="8" xfId="0" applyFont="1" applyFill="1" applyBorder="1" applyAlignment="1">
      <alignment horizontal="center" vertical="top" wrapText="1"/>
    </xf>
    <xf numFmtId="0" fontId="10" fillId="3" borderId="7" xfId="0" applyFont="1" applyFill="1" applyBorder="1" applyAlignment="1">
      <alignment horizontal="center" vertical="top" wrapText="1"/>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4" fillId="4" borderId="11" xfId="0" applyFont="1" applyFill="1" applyBorder="1" applyAlignment="1">
      <alignment horizontal="center"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12" fillId="3" borderId="6"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7" xfId="0" applyFont="1" applyFill="1" applyBorder="1" applyAlignment="1">
      <alignment horizontal="center" vertical="top" wrapText="1"/>
    </xf>
    <xf numFmtId="0" fontId="4" fillId="0" borderId="11" xfId="0" applyFont="1" applyFill="1" applyBorder="1" applyAlignment="1">
      <alignment horizontal="center"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0" borderId="7" xfId="0" applyNumberFormat="1" applyFont="1" applyBorder="1" applyAlignment="1">
      <alignment horizontal="center" vertical="top"/>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M225"/>
  <sheetViews>
    <sheetView tabSelected="1" view="pageBreakPreview" topLeftCell="A187" zoomScale="60" zoomScaleNormal="60" workbookViewId="0">
      <selection activeCell="B7" sqref="B7:I7"/>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1" customWidth="1"/>
    <col min="9" max="9" width="77.5703125" style="1" customWidth="1"/>
    <col min="10" max="10" width="19.42578125" style="2" customWidth="1"/>
    <col min="11" max="11" width="13.140625" style="3" customWidth="1"/>
    <col min="12" max="12" width="12.7109375" style="1" customWidth="1"/>
    <col min="13" max="16384" width="9.140625" style="1"/>
  </cols>
  <sheetData>
    <row r="1" spans="2:11" ht="15.75" customHeight="1">
      <c r="H1" s="113" t="s">
        <v>112</v>
      </c>
      <c r="I1" s="113"/>
    </row>
    <row r="2" spans="2:11" ht="15.75" customHeight="1">
      <c r="H2" s="113" t="s">
        <v>111</v>
      </c>
      <c r="I2" s="113"/>
    </row>
    <row r="3" spans="2:11" ht="15.75" customHeight="1">
      <c r="H3" s="113" t="s">
        <v>109</v>
      </c>
      <c r="I3" s="113"/>
    </row>
    <row r="4" spans="2:11" ht="15.75" customHeight="1">
      <c r="H4" s="113" t="s">
        <v>110</v>
      </c>
      <c r="I4" s="113"/>
    </row>
    <row r="5" spans="2:11" ht="15.75" customHeight="1">
      <c r="B5" s="4"/>
      <c r="C5" s="4"/>
      <c r="D5" s="4"/>
      <c r="E5" s="4"/>
      <c r="G5" s="4"/>
      <c r="H5" s="113" t="s">
        <v>149</v>
      </c>
      <c r="I5" s="113"/>
    </row>
    <row r="6" spans="2:11">
      <c r="B6" s="4"/>
      <c r="C6" s="4"/>
      <c r="D6" s="4"/>
      <c r="E6" s="4"/>
      <c r="F6" s="4"/>
      <c r="G6" s="4"/>
      <c r="H6" s="4"/>
      <c r="I6" s="4"/>
    </row>
    <row r="7" spans="2:11" ht="73.5" customHeight="1">
      <c r="B7" s="127" t="s">
        <v>124</v>
      </c>
      <c r="C7" s="128"/>
      <c r="D7" s="128"/>
      <c r="E7" s="128"/>
      <c r="F7" s="128"/>
      <c r="G7" s="128"/>
      <c r="H7" s="128"/>
      <c r="I7" s="128"/>
    </row>
    <row r="8" spans="2:11" ht="16.5" thickBot="1">
      <c r="H8" s="5"/>
    </row>
    <row r="9" spans="2:11" ht="75" customHeight="1">
      <c r="B9" s="126" t="s">
        <v>2</v>
      </c>
      <c r="C9" s="135" t="s">
        <v>14</v>
      </c>
      <c r="D9" s="126" t="s">
        <v>3</v>
      </c>
      <c r="E9" s="126" t="s">
        <v>0</v>
      </c>
      <c r="F9" s="126"/>
      <c r="G9" s="126" t="s">
        <v>4</v>
      </c>
      <c r="H9" s="126" t="s">
        <v>126</v>
      </c>
      <c r="I9" s="126" t="s">
        <v>1</v>
      </c>
    </row>
    <row r="10" spans="2:11" s="10" customFormat="1" ht="45" customHeight="1">
      <c r="B10" s="126"/>
      <c r="C10" s="136"/>
      <c r="D10" s="126"/>
      <c r="E10" s="6" t="s">
        <v>5</v>
      </c>
      <c r="F10" s="7" t="s">
        <v>6</v>
      </c>
      <c r="G10" s="86"/>
      <c r="H10" s="86"/>
      <c r="I10" s="86"/>
      <c r="J10" s="8"/>
      <c r="K10" s="9"/>
    </row>
    <row r="11" spans="2:11" s="10" customFormat="1">
      <c r="B11" s="129"/>
      <c r="C11" s="86" t="s">
        <v>114</v>
      </c>
      <c r="D11" s="107" t="s">
        <v>83</v>
      </c>
      <c r="E11" s="86" t="s">
        <v>125</v>
      </c>
      <c r="F11" s="89">
        <v>44926</v>
      </c>
      <c r="G11" s="7" t="s">
        <v>7</v>
      </c>
      <c r="H11" s="11">
        <f>H12+H13+H14</f>
        <v>406989.30000000005</v>
      </c>
      <c r="I11" s="132"/>
      <c r="J11" s="8">
        <f>J12+J13+J14</f>
        <v>406989.3</v>
      </c>
      <c r="K11" s="12">
        <f>J11-H11</f>
        <v>0</v>
      </c>
    </row>
    <row r="12" spans="2:11">
      <c r="B12" s="130"/>
      <c r="C12" s="87"/>
      <c r="D12" s="108"/>
      <c r="E12" s="87"/>
      <c r="F12" s="90"/>
      <c r="G12" s="13" t="s">
        <v>8</v>
      </c>
      <c r="H12" s="11">
        <f>H17+H128+H168+H153</f>
        <v>22711.800000000003</v>
      </c>
      <c r="I12" s="133"/>
      <c r="J12" s="14">
        <v>22711.8</v>
      </c>
      <c r="K12" s="15">
        <f>J12-H12</f>
        <v>0</v>
      </c>
    </row>
    <row r="13" spans="2:11">
      <c r="B13" s="130"/>
      <c r="C13" s="87"/>
      <c r="D13" s="108"/>
      <c r="E13" s="87"/>
      <c r="F13" s="90"/>
      <c r="G13" s="13" t="s">
        <v>9</v>
      </c>
      <c r="H13" s="11">
        <f>H18+H129+H169+H154</f>
        <v>234020.40000000005</v>
      </c>
      <c r="I13" s="133"/>
      <c r="J13" s="14">
        <v>234020.4</v>
      </c>
      <c r="K13" s="15">
        <f>J13-H13</f>
        <v>0</v>
      </c>
    </row>
    <row r="14" spans="2:11">
      <c r="B14" s="130"/>
      <c r="C14" s="87"/>
      <c r="D14" s="108"/>
      <c r="E14" s="87"/>
      <c r="F14" s="90"/>
      <c r="G14" s="13" t="s">
        <v>10</v>
      </c>
      <c r="H14" s="11">
        <f>H19+H130+H170+H155</f>
        <v>150257.1</v>
      </c>
      <c r="I14" s="133"/>
      <c r="J14" s="14">
        <v>150257.1</v>
      </c>
      <c r="K14" s="15">
        <f>J14-H14</f>
        <v>0</v>
      </c>
    </row>
    <row r="15" spans="2:11" ht="31.5">
      <c r="B15" s="131"/>
      <c r="C15" s="88"/>
      <c r="D15" s="109"/>
      <c r="E15" s="88"/>
      <c r="F15" s="91"/>
      <c r="G15" s="13" t="s">
        <v>11</v>
      </c>
      <c r="H15" s="11">
        <f>H20+H131+H171</f>
        <v>0</v>
      </c>
      <c r="I15" s="134"/>
    </row>
    <row r="16" spans="2:11" s="20" customFormat="1" ht="15.6" customHeight="1">
      <c r="B16" s="140" t="s">
        <v>49</v>
      </c>
      <c r="C16" s="143" t="s">
        <v>113</v>
      </c>
      <c r="D16" s="146" t="s">
        <v>83</v>
      </c>
      <c r="E16" s="86" t="s">
        <v>125</v>
      </c>
      <c r="F16" s="89">
        <v>44926</v>
      </c>
      <c r="G16" s="16" t="s">
        <v>7</v>
      </c>
      <c r="H16" s="17">
        <f>H17+H18+H19</f>
        <v>363578.9</v>
      </c>
      <c r="I16" s="149"/>
      <c r="J16" s="18"/>
      <c r="K16" s="19"/>
    </row>
    <row r="17" spans="2:11" s="24" customFormat="1" ht="24" customHeight="1">
      <c r="B17" s="141"/>
      <c r="C17" s="144"/>
      <c r="D17" s="147"/>
      <c r="E17" s="87"/>
      <c r="F17" s="90"/>
      <c r="G17" s="21" t="s">
        <v>8</v>
      </c>
      <c r="H17" s="17">
        <f>H22+H45+H83+H103+H118+H123</f>
        <v>22711.800000000003</v>
      </c>
      <c r="I17" s="150"/>
      <c r="J17" s="22"/>
      <c r="K17" s="23"/>
    </row>
    <row r="18" spans="2:11" s="24" customFormat="1" ht="27.75" customHeight="1">
      <c r="B18" s="141"/>
      <c r="C18" s="144"/>
      <c r="D18" s="147"/>
      <c r="E18" s="87"/>
      <c r="F18" s="90"/>
      <c r="G18" s="21" t="s">
        <v>9</v>
      </c>
      <c r="H18" s="17">
        <f>H23+H46+H84+H104+H119+H124</f>
        <v>210534.50000000003</v>
      </c>
      <c r="I18" s="150"/>
      <c r="J18" s="22"/>
      <c r="K18" s="23"/>
    </row>
    <row r="19" spans="2:11" s="24" customFormat="1" ht="20.25" customHeight="1">
      <c r="B19" s="141"/>
      <c r="C19" s="144"/>
      <c r="D19" s="147"/>
      <c r="E19" s="87"/>
      <c r="F19" s="90"/>
      <c r="G19" s="21" t="s">
        <v>10</v>
      </c>
      <c r="H19" s="17">
        <f>H24+H47+H85+H105+H120+H125</f>
        <v>130332.6</v>
      </c>
      <c r="I19" s="150"/>
      <c r="J19" s="22"/>
      <c r="K19" s="23"/>
    </row>
    <row r="20" spans="2:11" s="24" customFormat="1" ht="31.5">
      <c r="B20" s="142"/>
      <c r="C20" s="145"/>
      <c r="D20" s="148"/>
      <c r="E20" s="88"/>
      <c r="F20" s="91"/>
      <c r="G20" s="21" t="s">
        <v>11</v>
      </c>
      <c r="H20" s="17">
        <f>H25+H48+H86+H106</f>
        <v>0</v>
      </c>
      <c r="I20" s="151"/>
      <c r="J20" s="22"/>
      <c r="K20" s="23"/>
    </row>
    <row r="21" spans="2:11" s="29" customFormat="1" ht="30" customHeight="1">
      <c r="B21" s="120" t="s">
        <v>12</v>
      </c>
      <c r="C21" s="83" t="s">
        <v>13</v>
      </c>
      <c r="D21" s="123"/>
      <c r="E21" s="86" t="s">
        <v>125</v>
      </c>
      <c r="F21" s="89">
        <v>44926</v>
      </c>
      <c r="G21" s="25" t="s">
        <v>7</v>
      </c>
      <c r="H21" s="26">
        <f>H22+H23+H24+H25</f>
        <v>190814.30000000002</v>
      </c>
      <c r="I21" s="137"/>
      <c r="J21" s="27">
        <f>J23+J24</f>
        <v>190814.3</v>
      </c>
      <c r="K21" s="28">
        <f>H21-J21</f>
        <v>0</v>
      </c>
    </row>
    <row r="22" spans="2:11" s="33" customFormat="1">
      <c r="B22" s="121"/>
      <c r="C22" s="84"/>
      <c r="D22" s="124"/>
      <c r="E22" s="87"/>
      <c r="F22" s="90"/>
      <c r="G22" s="30" t="s">
        <v>8</v>
      </c>
      <c r="H22" s="26">
        <v>0</v>
      </c>
      <c r="I22" s="138"/>
      <c r="J22" s="31"/>
      <c r="K22" s="32"/>
    </row>
    <row r="23" spans="2:11" s="33" customFormat="1">
      <c r="B23" s="121"/>
      <c r="C23" s="84"/>
      <c r="D23" s="124"/>
      <c r="E23" s="87"/>
      <c r="F23" s="90"/>
      <c r="G23" s="30" t="s">
        <v>9</v>
      </c>
      <c r="H23" s="26">
        <f>H27+H30+H33+H36+H39+H42</f>
        <v>100531.00000000001</v>
      </c>
      <c r="I23" s="138"/>
      <c r="J23" s="31">
        <v>100531</v>
      </c>
      <c r="K23" s="32">
        <f>H23-J23</f>
        <v>0</v>
      </c>
    </row>
    <row r="24" spans="2:11" s="33" customFormat="1">
      <c r="B24" s="121"/>
      <c r="C24" s="84"/>
      <c r="D24" s="124"/>
      <c r="E24" s="87"/>
      <c r="F24" s="90"/>
      <c r="G24" s="30" t="s">
        <v>10</v>
      </c>
      <c r="H24" s="26">
        <f>H28+H31+H34+H37+H40+H43</f>
        <v>90283.3</v>
      </c>
      <c r="I24" s="138"/>
      <c r="J24" s="31">
        <v>90283.3</v>
      </c>
      <c r="K24" s="34">
        <f>H24-J24</f>
        <v>0</v>
      </c>
    </row>
    <row r="25" spans="2:11" s="33" customFormat="1" ht="36.75" customHeight="1">
      <c r="B25" s="122"/>
      <c r="C25" s="85"/>
      <c r="D25" s="125"/>
      <c r="E25" s="88"/>
      <c r="F25" s="91"/>
      <c r="G25" s="30" t="s">
        <v>11</v>
      </c>
      <c r="H25" s="26">
        <v>0</v>
      </c>
      <c r="I25" s="139"/>
      <c r="J25" s="31"/>
      <c r="K25" s="32"/>
    </row>
    <row r="26" spans="2:11" s="10" customFormat="1" ht="30" customHeight="1">
      <c r="B26" s="95" t="s">
        <v>16</v>
      </c>
      <c r="C26" s="86" t="s">
        <v>15</v>
      </c>
      <c r="D26" s="86"/>
      <c r="E26" s="86"/>
      <c r="F26" s="89"/>
      <c r="G26" s="35" t="s">
        <v>7</v>
      </c>
      <c r="H26" s="36">
        <f>H27+H28</f>
        <v>145364.4</v>
      </c>
      <c r="I26" s="86" t="s">
        <v>65</v>
      </c>
      <c r="J26" s="8"/>
      <c r="K26" s="9"/>
    </row>
    <row r="27" spans="2:11" ht="23.25" customHeight="1">
      <c r="B27" s="96"/>
      <c r="C27" s="87"/>
      <c r="D27" s="87"/>
      <c r="E27" s="87"/>
      <c r="F27" s="90"/>
      <c r="G27" s="13" t="s">
        <v>9</v>
      </c>
      <c r="H27" s="37">
        <f>97966.3</f>
        <v>97966.3</v>
      </c>
      <c r="I27" s="87"/>
    </row>
    <row r="28" spans="2:11" ht="25.5" customHeight="1">
      <c r="B28" s="96"/>
      <c r="C28" s="87"/>
      <c r="D28" s="87"/>
      <c r="E28" s="87"/>
      <c r="F28" s="90"/>
      <c r="G28" s="13" t="s">
        <v>10</v>
      </c>
      <c r="H28" s="37">
        <v>47398.1</v>
      </c>
      <c r="I28" s="88"/>
    </row>
    <row r="29" spans="2:11" s="10" customFormat="1" ht="47.25" customHeight="1">
      <c r="B29" s="95" t="s">
        <v>17</v>
      </c>
      <c r="C29" s="114" t="s">
        <v>18</v>
      </c>
      <c r="D29" s="86"/>
      <c r="E29" s="86"/>
      <c r="F29" s="89"/>
      <c r="G29" s="35" t="s">
        <v>7</v>
      </c>
      <c r="H29" s="36">
        <f>H30+H31</f>
        <v>1218.5999999999999</v>
      </c>
      <c r="I29" s="86" t="s">
        <v>139</v>
      </c>
      <c r="J29" s="8"/>
      <c r="K29" s="9"/>
    </row>
    <row r="30" spans="2:11" ht="42.75" customHeight="1">
      <c r="B30" s="96"/>
      <c r="C30" s="115"/>
      <c r="D30" s="87"/>
      <c r="E30" s="87"/>
      <c r="F30" s="90"/>
      <c r="G30" s="13" t="s">
        <v>9</v>
      </c>
      <c r="H30" s="37">
        <v>1082.5999999999999</v>
      </c>
      <c r="I30" s="87"/>
    </row>
    <row r="31" spans="2:11" ht="33.75" customHeight="1">
      <c r="B31" s="96"/>
      <c r="C31" s="115"/>
      <c r="D31" s="87"/>
      <c r="E31" s="87"/>
      <c r="F31" s="90"/>
      <c r="G31" s="13" t="s">
        <v>10</v>
      </c>
      <c r="H31" s="37">
        <v>136</v>
      </c>
      <c r="I31" s="88"/>
    </row>
    <row r="32" spans="2:11" s="10" customFormat="1" ht="61.5" customHeight="1">
      <c r="B32" s="95" t="s">
        <v>19</v>
      </c>
      <c r="C32" s="86" t="s">
        <v>20</v>
      </c>
      <c r="D32" s="86"/>
      <c r="E32" s="86"/>
      <c r="F32" s="89"/>
      <c r="G32" s="35" t="s">
        <v>7</v>
      </c>
      <c r="H32" s="36">
        <f>H33+H34</f>
        <v>936.8</v>
      </c>
      <c r="I32" s="114" t="s">
        <v>138</v>
      </c>
      <c r="J32" s="8"/>
      <c r="K32" s="9"/>
    </row>
    <row r="33" spans="2:13" ht="53.25" customHeight="1">
      <c r="B33" s="96"/>
      <c r="C33" s="87"/>
      <c r="D33" s="87"/>
      <c r="E33" s="87"/>
      <c r="F33" s="90"/>
      <c r="G33" s="13" t="s">
        <v>9</v>
      </c>
      <c r="H33" s="37">
        <v>0</v>
      </c>
      <c r="I33" s="115"/>
    </row>
    <row r="34" spans="2:13" ht="38.25" customHeight="1">
      <c r="B34" s="96"/>
      <c r="C34" s="87"/>
      <c r="D34" s="87"/>
      <c r="E34" s="87"/>
      <c r="F34" s="90"/>
      <c r="G34" s="13" t="s">
        <v>10</v>
      </c>
      <c r="H34" s="37">
        <f>568.6+167.7+7.1+193.4</f>
        <v>936.8</v>
      </c>
      <c r="I34" s="116"/>
    </row>
    <row r="35" spans="2:13" s="10" customFormat="1" ht="32.25" customHeight="1">
      <c r="B35" s="95" t="s">
        <v>21</v>
      </c>
      <c r="C35" s="86" t="s">
        <v>22</v>
      </c>
      <c r="D35" s="86"/>
      <c r="E35" s="86"/>
      <c r="F35" s="89"/>
      <c r="G35" s="35" t="s">
        <v>7</v>
      </c>
      <c r="H35" s="36">
        <f>H36+H37</f>
        <v>72.099999999999994</v>
      </c>
      <c r="I35" s="86" t="s">
        <v>137</v>
      </c>
      <c r="J35" s="8"/>
      <c r="K35" s="9"/>
    </row>
    <row r="36" spans="2:13" ht="26.25" customHeight="1">
      <c r="B36" s="96"/>
      <c r="C36" s="87"/>
      <c r="D36" s="87"/>
      <c r="E36" s="87"/>
      <c r="F36" s="90"/>
      <c r="G36" s="13" t="s">
        <v>9</v>
      </c>
      <c r="H36" s="37">
        <v>72.099999999999994</v>
      </c>
      <c r="I36" s="87"/>
    </row>
    <row r="37" spans="2:13" ht="28.5" customHeight="1">
      <c r="B37" s="96"/>
      <c r="C37" s="87"/>
      <c r="D37" s="87"/>
      <c r="E37" s="87"/>
      <c r="F37" s="90"/>
      <c r="G37" s="13" t="s">
        <v>10</v>
      </c>
      <c r="H37" s="37">
        <v>0</v>
      </c>
      <c r="I37" s="88"/>
    </row>
    <row r="38" spans="2:13" s="10" customFormat="1" ht="38.25" customHeight="1">
      <c r="B38" s="95" t="s">
        <v>23</v>
      </c>
      <c r="C38" s="86" t="s">
        <v>66</v>
      </c>
      <c r="D38" s="86"/>
      <c r="E38" s="86"/>
      <c r="F38" s="89"/>
      <c r="G38" s="35" t="s">
        <v>7</v>
      </c>
      <c r="H38" s="36">
        <f>H39+H40</f>
        <v>54.5</v>
      </c>
      <c r="I38" s="86" t="s">
        <v>24</v>
      </c>
      <c r="J38" s="8"/>
      <c r="K38" s="9"/>
    </row>
    <row r="39" spans="2:13" ht="30.75" customHeight="1">
      <c r="B39" s="96"/>
      <c r="C39" s="87"/>
      <c r="D39" s="87"/>
      <c r="E39" s="87"/>
      <c r="F39" s="90"/>
      <c r="G39" s="13" t="s">
        <v>9</v>
      </c>
      <c r="H39" s="37">
        <v>0</v>
      </c>
      <c r="I39" s="87"/>
    </row>
    <row r="40" spans="2:13" ht="30.75" customHeight="1">
      <c r="B40" s="96"/>
      <c r="C40" s="87"/>
      <c r="D40" s="87"/>
      <c r="E40" s="87"/>
      <c r="F40" s="90"/>
      <c r="G40" s="13" t="s">
        <v>10</v>
      </c>
      <c r="H40" s="37">
        <v>54.5</v>
      </c>
      <c r="I40" s="88"/>
    </row>
    <row r="41" spans="2:13" s="10" customFormat="1" ht="45.75" customHeight="1">
      <c r="B41" s="95" t="s">
        <v>25</v>
      </c>
      <c r="C41" s="86" t="s">
        <v>26</v>
      </c>
      <c r="D41" s="86"/>
      <c r="E41" s="86"/>
      <c r="F41" s="89"/>
      <c r="G41" s="35" t="s">
        <v>7</v>
      </c>
      <c r="H41" s="36">
        <f>H42+H43</f>
        <v>43167.9</v>
      </c>
      <c r="I41" s="86" t="s">
        <v>117</v>
      </c>
      <c r="J41" s="8"/>
      <c r="K41" s="9"/>
    </row>
    <row r="42" spans="2:13" ht="34.5" customHeight="1">
      <c r="B42" s="96"/>
      <c r="C42" s="87"/>
      <c r="D42" s="87"/>
      <c r="E42" s="87"/>
      <c r="F42" s="90"/>
      <c r="G42" s="13" t="s">
        <v>9</v>
      </c>
      <c r="H42" s="37">
        <v>1410</v>
      </c>
      <c r="I42" s="87"/>
    </row>
    <row r="43" spans="2:13" ht="42.75" customHeight="1">
      <c r="B43" s="96"/>
      <c r="C43" s="87"/>
      <c r="D43" s="87"/>
      <c r="E43" s="87"/>
      <c r="F43" s="90"/>
      <c r="G43" s="13" t="s">
        <v>10</v>
      </c>
      <c r="H43" s="37">
        <f>41757.9</f>
        <v>41757.9</v>
      </c>
      <c r="I43" s="88"/>
    </row>
    <row r="44" spans="2:13" s="29" customFormat="1" ht="30" customHeight="1">
      <c r="B44" s="120" t="s">
        <v>40</v>
      </c>
      <c r="C44" s="83" t="s">
        <v>67</v>
      </c>
      <c r="D44" s="123"/>
      <c r="E44" s="86" t="s">
        <v>125</v>
      </c>
      <c r="F44" s="89">
        <v>44926</v>
      </c>
      <c r="G44" s="25" t="s">
        <v>7</v>
      </c>
      <c r="H44" s="26">
        <f>H45+H46+H47+H48</f>
        <v>147084.70000000001</v>
      </c>
      <c r="I44" s="137"/>
      <c r="J44" s="27">
        <f>J46+J47+J45</f>
        <v>147084.70000000001</v>
      </c>
      <c r="K44" s="28">
        <f>J44-H44</f>
        <v>0</v>
      </c>
      <c r="L44" s="27"/>
      <c r="M44" s="28"/>
    </row>
    <row r="45" spans="2:13" s="33" customFormat="1">
      <c r="B45" s="121"/>
      <c r="C45" s="84"/>
      <c r="D45" s="124"/>
      <c r="E45" s="87"/>
      <c r="F45" s="90"/>
      <c r="G45" s="30" t="s">
        <v>8</v>
      </c>
      <c r="H45" s="26">
        <f>H71+H75+H79</f>
        <v>22065.4</v>
      </c>
      <c r="I45" s="138"/>
      <c r="J45" s="31">
        <v>22065.4</v>
      </c>
      <c r="K45" s="28">
        <f>J45-H45</f>
        <v>0</v>
      </c>
      <c r="L45" s="31"/>
      <c r="M45" s="28"/>
    </row>
    <row r="46" spans="2:13" s="33" customFormat="1">
      <c r="B46" s="121"/>
      <c r="C46" s="84"/>
      <c r="D46" s="124"/>
      <c r="E46" s="87"/>
      <c r="F46" s="90"/>
      <c r="G46" s="30" t="s">
        <v>9</v>
      </c>
      <c r="H46" s="26">
        <f>H50+H53+H56+H59+H62+H65+H68+H72+H76+H80</f>
        <v>103972.6</v>
      </c>
      <c r="I46" s="138"/>
      <c r="J46" s="31">
        <v>103972.6</v>
      </c>
      <c r="K46" s="32">
        <f>J46-H46</f>
        <v>0</v>
      </c>
      <c r="L46" s="31"/>
      <c r="M46" s="28"/>
    </row>
    <row r="47" spans="2:13" s="33" customFormat="1">
      <c r="B47" s="121"/>
      <c r="C47" s="84"/>
      <c r="D47" s="124"/>
      <c r="E47" s="87"/>
      <c r="F47" s="90"/>
      <c r="G47" s="30" t="s">
        <v>10</v>
      </c>
      <c r="H47" s="26">
        <f>H51+H54+H57+H60+H63+H66+H69+H77+H81</f>
        <v>21046.7</v>
      </c>
      <c r="I47" s="138"/>
      <c r="J47" s="31">
        <v>21046.7</v>
      </c>
      <c r="K47" s="32">
        <f>J47-H47</f>
        <v>0</v>
      </c>
      <c r="L47" s="31"/>
      <c r="M47" s="28"/>
    </row>
    <row r="48" spans="2:13" s="33" customFormat="1" ht="36.75" customHeight="1">
      <c r="B48" s="122"/>
      <c r="C48" s="85"/>
      <c r="D48" s="125"/>
      <c r="E48" s="88"/>
      <c r="F48" s="91"/>
      <c r="G48" s="30" t="s">
        <v>11</v>
      </c>
      <c r="H48" s="26">
        <v>0</v>
      </c>
      <c r="I48" s="139"/>
      <c r="J48" s="31"/>
      <c r="K48" s="32"/>
    </row>
    <row r="49" spans="2:11" s="10" customFormat="1" ht="30" customHeight="1">
      <c r="B49" s="95" t="s">
        <v>41</v>
      </c>
      <c r="C49" s="86" t="s">
        <v>15</v>
      </c>
      <c r="D49" s="86"/>
      <c r="E49" s="86"/>
      <c r="F49" s="89"/>
      <c r="G49" s="35" t="s">
        <v>7</v>
      </c>
      <c r="H49" s="36">
        <f>H50+H51</f>
        <v>103649.8</v>
      </c>
      <c r="I49" s="86" t="s">
        <v>130</v>
      </c>
      <c r="J49" s="8"/>
      <c r="K49" s="9"/>
    </row>
    <row r="50" spans="2:11" ht="23.25" customHeight="1">
      <c r="B50" s="96"/>
      <c r="C50" s="87"/>
      <c r="D50" s="87"/>
      <c r="E50" s="87"/>
      <c r="F50" s="90"/>
      <c r="G50" s="13" t="s">
        <v>9</v>
      </c>
      <c r="H50" s="37">
        <v>100067.6</v>
      </c>
      <c r="I50" s="87"/>
    </row>
    <row r="51" spans="2:11" ht="25.5" customHeight="1">
      <c r="B51" s="96"/>
      <c r="C51" s="87"/>
      <c r="D51" s="87"/>
      <c r="E51" s="87"/>
      <c r="F51" s="90"/>
      <c r="G51" s="13" t="s">
        <v>10</v>
      </c>
      <c r="H51" s="37">
        <v>3582.2</v>
      </c>
      <c r="I51" s="88"/>
    </row>
    <row r="52" spans="2:11" s="10" customFormat="1" ht="28.9" customHeight="1">
      <c r="B52" s="95" t="s">
        <v>42</v>
      </c>
      <c r="C52" s="114" t="s">
        <v>68</v>
      </c>
      <c r="D52" s="86"/>
      <c r="E52" s="86"/>
      <c r="F52" s="89"/>
      <c r="G52" s="35" t="s">
        <v>7</v>
      </c>
      <c r="H52" s="36">
        <f>H53+H54</f>
        <v>2039</v>
      </c>
      <c r="I52" s="86" t="s">
        <v>107</v>
      </c>
      <c r="J52" s="8"/>
      <c r="K52" s="9"/>
    </row>
    <row r="53" spans="2:11" ht="28.9" customHeight="1">
      <c r="B53" s="96"/>
      <c r="C53" s="115"/>
      <c r="D53" s="87"/>
      <c r="E53" s="87"/>
      <c r="F53" s="90"/>
      <c r="G53" s="13" t="s">
        <v>9</v>
      </c>
      <c r="H53" s="38">
        <v>2039</v>
      </c>
      <c r="I53" s="87"/>
    </row>
    <row r="54" spans="2:11" ht="28.9" customHeight="1">
      <c r="B54" s="96"/>
      <c r="C54" s="115"/>
      <c r="D54" s="87"/>
      <c r="E54" s="87"/>
      <c r="F54" s="90"/>
      <c r="G54" s="13" t="s">
        <v>10</v>
      </c>
      <c r="H54" s="37">
        <v>0</v>
      </c>
      <c r="I54" s="88"/>
    </row>
    <row r="55" spans="2:11" s="10" customFormat="1" ht="34.9" customHeight="1">
      <c r="B55" s="95" t="s">
        <v>43</v>
      </c>
      <c r="C55" s="86" t="s">
        <v>20</v>
      </c>
      <c r="D55" s="86"/>
      <c r="E55" s="86"/>
      <c r="F55" s="89"/>
      <c r="G55" s="35" t="s">
        <v>7</v>
      </c>
      <c r="H55" s="36">
        <f>H56+H57</f>
        <v>160</v>
      </c>
      <c r="I55" s="114" t="s">
        <v>127</v>
      </c>
      <c r="J55" s="8"/>
      <c r="K55" s="9"/>
    </row>
    <row r="56" spans="2:11" ht="34.9" customHeight="1">
      <c r="B56" s="96"/>
      <c r="C56" s="87"/>
      <c r="D56" s="87"/>
      <c r="E56" s="87"/>
      <c r="F56" s="90"/>
      <c r="G56" s="13" t="s">
        <v>9</v>
      </c>
      <c r="H56" s="37">
        <v>0</v>
      </c>
      <c r="I56" s="115"/>
    </row>
    <row r="57" spans="2:11" ht="39" customHeight="1">
      <c r="B57" s="96"/>
      <c r="C57" s="87"/>
      <c r="D57" s="87"/>
      <c r="E57" s="87"/>
      <c r="F57" s="90"/>
      <c r="G57" s="13" t="s">
        <v>10</v>
      </c>
      <c r="H57" s="37">
        <v>160</v>
      </c>
      <c r="I57" s="116"/>
    </row>
    <row r="58" spans="2:11" s="10" customFormat="1" ht="25.5" customHeight="1">
      <c r="B58" s="95" t="s">
        <v>44</v>
      </c>
      <c r="C58" s="86" t="s">
        <v>48</v>
      </c>
      <c r="D58" s="86"/>
      <c r="E58" s="86"/>
      <c r="F58" s="89"/>
      <c r="G58" s="35" t="s">
        <v>7</v>
      </c>
      <c r="H58" s="36">
        <f>H59+H60</f>
        <v>70</v>
      </c>
      <c r="I58" s="86" t="s">
        <v>106</v>
      </c>
      <c r="J58" s="8"/>
      <c r="K58" s="9"/>
    </row>
    <row r="59" spans="2:11" ht="24.75" customHeight="1">
      <c r="B59" s="96"/>
      <c r="C59" s="87"/>
      <c r="D59" s="87"/>
      <c r="E59" s="87"/>
      <c r="F59" s="90"/>
      <c r="G59" s="13" t="s">
        <v>9</v>
      </c>
      <c r="H59" s="37">
        <v>70</v>
      </c>
      <c r="I59" s="87"/>
    </row>
    <row r="60" spans="2:11" ht="29.25" customHeight="1">
      <c r="B60" s="96"/>
      <c r="C60" s="87"/>
      <c r="D60" s="87"/>
      <c r="E60" s="87"/>
      <c r="F60" s="90"/>
      <c r="G60" s="13" t="s">
        <v>10</v>
      </c>
      <c r="H60" s="37">
        <v>0</v>
      </c>
      <c r="I60" s="88"/>
    </row>
    <row r="61" spans="2:11" s="43" customFormat="1" ht="23.45" customHeight="1">
      <c r="B61" s="101" t="s">
        <v>45</v>
      </c>
      <c r="C61" s="107" t="s">
        <v>47</v>
      </c>
      <c r="D61" s="107"/>
      <c r="E61" s="107"/>
      <c r="F61" s="117"/>
      <c r="G61" s="39" t="s">
        <v>7</v>
      </c>
      <c r="H61" s="40">
        <f>H62+H63</f>
        <v>313</v>
      </c>
      <c r="I61" s="107" t="s">
        <v>128</v>
      </c>
      <c r="J61" s="41"/>
      <c r="K61" s="42"/>
    </row>
    <row r="62" spans="2:11" s="47" customFormat="1" ht="23.45" customHeight="1">
      <c r="B62" s="102"/>
      <c r="C62" s="108"/>
      <c r="D62" s="108"/>
      <c r="E62" s="108"/>
      <c r="F62" s="118"/>
      <c r="G62" s="44" t="s">
        <v>9</v>
      </c>
      <c r="H62" s="38">
        <v>0</v>
      </c>
      <c r="I62" s="108"/>
      <c r="J62" s="45"/>
      <c r="K62" s="46"/>
    </row>
    <row r="63" spans="2:11" s="47" customFormat="1" ht="23.45" customHeight="1">
      <c r="B63" s="102"/>
      <c r="C63" s="108"/>
      <c r="D63" s="108"/>
      <c r="E63" s="108"/>
      <c r="F63" s="118"/>
      <c r="G63" s="44" t="s">
        <v>10</v>
      </c>
      <c r="H63" s="38">
        <v>313</v>
      </c>
      <c r="I63" s="109"/>
      <c r="J63" s="45"/>
      <c r="K63" s="46"/>
    </row>
    <row r="64" spans="2:11" s="10" customFormat="1" ht="36.75" customHeight="1">
      <c r="B64" s="95" t="s">
        <v>46</v>
      </c>
      <c r="C64" s="86" t="s">
        <v>26</v>
      </c>
      <c r="D64" s="86"/>
      <c r="E64" s="86"/>
      <c r="F64" s="89"/>
      <c r="G64" s="35" t="s">
        <v>7</v>
      </c>
      <c r="H64" s="36">
        <f>H65+H66</f>
        <v>17178.600000000002</v>
      </c>
      <c r="I64" s="86" t="s">
        <v>108</v>
      </c>
      <c r="J64" s="8"/>
      <c r="K64" s="9"/>
    </row>
    <row r="65" spans="2:11" ht="32.25" customHeight="1">
      <c r="B65" s="96"/>
      <c r="C65" s="87"/>
      <c r="D65" s="87"/>
      <c r="E65" s="87"/>
      <c r="F65" s="90"/>
      <c r="G65" s="13" t="s">
        <v>9</v>
      </c>
      <c r="H65" s="37">
        <v>338</v>
      </c>
      <c r="I65" s="87"/>
    </row>
    <row r="66" spans="2:11" ht="28.9" customHeight="1">
      <c r="B66" s="96"/>
      <c r="C66" s="87"/>
      <c r="D66" s="87"/>
      <c r="E66" s="87"/>
      <c r="F66" s="90"/>
      <c r="G66" s="13" t="s">
        <v>10</v>
      </c>
      <c r="H66" s="37">
        <f>16846.7-6.1</f>
        <v>16840.600000000002</v>
      </c>
      <c r="I66" s="88"/>
    </row>
    <row r="67" spans="2:11" s="10" customFormat="1" ht="21" hidden="1" customHeight="1">
      <c r="B67" s="95" t="s">
        <v>63</v>
      </c>
      <c r="C67" s="86" t="s">
        <v>64</v>
      </c>
      <c r="D67" s="86"/>
      <c r="E67" s="86"/>
      <c r="F67" s="89"/>
      <c r="G67" s="35" t="s">
        <v>7</v>
      </c>
      <c r="H67" s="36">
        <f>H68+H69</f>
        <v>0</v>
      </c>
      <c r="I67" s="107"/>
      <c r="J67" s="8"/>
      <c r="K67" s="9"/>
    </row>
    <row r="68" spans="2:11" ht="21" hidden="1" customHeight="1">
      <c r="B68" s="96"/>
      <c r="C68" s="87"/>
      <c r="D68" s="87"/>
      <c r="E68" s="87"/>
      <c r="F68" s="90"/>
      <c r="G68" s="13" t="s">
        <v>9</v>
      </c>
      <c r="H68" s="37">
        <v>0</v>
      </c>
      <c r="I68" s="108"/>
    </row>
    <row r="69" spans="2:11" ht="21" hidden="1" customHeight="1">
      <c r="B69" s="96"/>
      <c r="C69" s="87"/>
      <c r="D69" s="87"/>
      <c r="E69" s="87"/>
      <c r="F69" s="90"/>
      <c r="G69" s="13" t="s">
        <v>10</v>
      </c>
      <c r="H69" s="37">
        <v>0</v>
      </c>
      <c r="I69" s="109"/>
    </row>
    <row r="70" spans="2:11" s="10" customFormat="1" ht="26.25" customHeight="1">
      <c r="B70" s="95" t="s">
        <v>63</v>
      </c>
      <c r="C70" s="86" t="s">
        <v>90</v>
      </c>
      <c r="D70" s="86"/>
      <c r="E70" s="86"/>
      <c r="F70" s="89"/>
      <c r="G70" s="35" t="s">
        <v>7</v>
      </c>
      <c r="H70" s="36">
        <f>H72+H73+H71</f>
        <v>8593.2000000000007</v>
      </c>
      <c r="I70" s="86" t="s">
        <v>129</v>
      </c>
      <c r="J70" s="8"/>
      <c r="K70" s="9"/>
    </row>
    <row r="71" spans="2:11" s="10" customFormat="1" ht="30" customHeight="1">
      <c r="B71" s="96"/>
      <c r="C71" s="87"/>
      <c r="D71" s="87"/>
      <c r="E71" s="87"/>
      <c r="F71" s="90"/>
      <c r="G71" s="44" t="s">
        <v>8</v>
      </c>
      <c r="H71" s="36">
        <v>8593.2000000000007</v>
      </c>
      <c r="I71" s="87"/>
      <c r="J71" s="8"/>
      <c r="K71" s="9"/>
    </row>
    <row r="72" spans="2:11" ht="26.25" customHeight="1">
      <c r="B72" s="96"/>
      <c r="C72" s="87"/>
      <c r="D72" s="87"/>
      <c r="E72" s="87"/>
      <c r="F72" s="90"/>
      <c r="G72" s="44" t="s">
        <v>9</v>
      </c>
      <c r="H72" s="37">
        <v>0</v>
      </c>
      <c r="I72" s="87"/>
    </row>
    <row r="73" spans="2:11" ht="24" customHeight="1">
      <c r="B73" s="96"/>
      <c r="C73" s="87"/>
      <c r="D73" s="87"/>
      <c r="E73" s="87"/>
      <c r="F73" s="90"/>
      <c r="G73" s="44" t="s">
        <v>10</v>
      </c>
      <c r="H73" s="37">
        <v>0</v>
      </c>
      <c r="I73" s="88"/>
    </row>
    <row r="74" spans="2:11" s="10" customFormat="1" ht="20.45" customHeight="1">
      <c r="B74" s="95" t="s">
        <v>82</v>
      </c>
      <c r="C74" s="86" t="s">
        <v>88</v>
      </c>
      <c r="D74" s="86"/>
      <c r="E74" s="86"/>
      <c r="F74" s="89"/>
      <c r="G74" s="39" t="s">
        <v>7</v>
      </c>
      <c r="H74" s="36">
        <f>H76+H77+H75</f>
        <v>14476.900000000001</v>
      </c>
      <c r="I74" s="86" t="s">
        <v>89</v>
      </c>
      <c r="J74" s="8"/>
      <c r="K74" s="9"/>
    </row>
    <row r="75" spans="2:11" s="10" customFormat="1" ht="20.45" customHeight="1">
      <c r="B75" s="96"/>
      <c r="C75" s="87"/>
      <c r="D75" s="87"/>
      <c r="E75" s="87"/>
      <c r="F75" s="90"/>
      <c r="G75" s="44" t="s">
        <v>8</v>
      </c>
      <c r="H75" s="36">
        <v>13472.2</v>
      </c>
      <c r="I75" s="87"/>
      <c r="J75" s="8"/>
      <c r="K75" s="9"/>
    </row>
    <row r="76" spans="2:11" ht="20.45" customHeight="1">
      <c r="B76" s="96"/>
      <c r="C76" s="87"/>
      <c r="D76" s="87"/>
      <c r="E76" s="87"/>
      <c r="F76" s="90"/>
      <c r="G76" s="13" t="s">
        <v>9</v>
      </c>
      <c r="H76" s="37">
        <v>859.9</v>
      </c>
      <c r="I76" s="87"/>
    </row>
    <row r="77" spans="2:11" ht="34.5" customHeight="1">
      <c r="B77" s="96"/>
      <c r="C77" s="87"/>
      <c r="D77" s="87"/>
      <c r="E77" s="87"/>
      <c r="F77" s="90"/>
      <c r="G77" s="13" t="s">
        <v>10</v>
      </c>
      <c r="H77" s="37">
        <v>144.80000000000001</v>
      </c>
      <c r="I77" s="88"/>
    </row>
    <row r="78" spans="2:11" s="43" customFormat="1" ht="29.45" customHeight="1">
      <c r="B78" s="101" t="s">
        <v>131</v>
      </c>
      <c r="C78" s="107" t="s">
        <v>64</v>
      </c>
      <c r="D78" s="107"/>
      <c r="E78" s="107"/>
      <c r="F78" s="117"/>
      <c r="G78" s="39" t="s">
        <v>7</v>
      </c>
      <c r="H78" s="40">
        <f>H80+H81+H79</f>
        <v>604.20000000000005</v>
      </c>
      <c r="I78" s="107" t="s">
        <v>132</v>
      </c>
      <c r="J78" s="41"/>
      <c r="K78" s="42"/>
    </row>
    <row r="79" spans="2:11" s="43" customFormat="1" ht="29.45" customHeight="1">
      <c r="B79" s="102"/>
      <c r="C79" s="108"/>
      <c r="D79" s="108"/>
      <c r="E79" s="108"/>
      <c r="F79" s="118"/>
      <c r="G79" s="44" t="s">
        <v>8</v>
      </c>
      <c r="H79" s="40">
        <v>0</v>
      </c>
      <c r="I79" s="108"/>
      <c r="J79" s="41"/>
      <c r="K79" s="42"/>
    </row>
    <row r="80" spans="2:11" s="47" customFormat="1" ht="29.45" customHeight="1">
      <c r="B80" s="102"/>
      <c r="C80" s="108"/>
      <c r="D80" s="108"/>
      <c r="E80" s="108"/>
      <c r="F80" s="118"/>
      <c r="G80" s="44" t="s">
        <v>9</v>
      </c>
      <c r="H80" s="38">
        <v>598.1</v>
      </c>
      <c r="I80" s="108"/>
      <c r="J80" s="45"/>
      <c r="K80" s="46"/>
    </row>
    <row r="81" spans="2:11" s="47" customFormat="1" ht="34.5" customHeight="1">
      <c r="B81" s="102"/>
      <c r="C81" s="108"/>
      <c r="D81" s="108"/>
      <c r="E81" s="108"/>
      <c r="F81" s="118"/>
      <c r="G81" s="44" t="s">
        <v>10</v>
      </c>
      <c r="H81" s="38">
        <v>6.1</v>
      </c>
      <c r="I81" s="109"/>
      <c r="J81" s="45"/>
      <c r="K81" s="46"/>
    </row>
    <row r="82" spans="2:11" s="51" customFormat="1" ht="30" customHeight="1">
      <c r="B82" s="80" t="s">
        <v>28</v>
      </c>
      <c r="C82" s="83" t="s">
        <v>27</v>
      </c>
      <c r="D82" s="83"/>
      <c r="E82" s="86" t="s">
        <v>125</v>
      </c>
      <c r="F82" s="89">
        <v>44926</v>
      </c>
      <c r="G82" s="48" t="s">
        <v>7</v>
      </c>
      <c r="H82" s="49">
        <f>H83+H84+H85+H86</f>
        <v>23440</v>
      </c>
      <c r="I82" s="119"/>
      <c r="J82" s="27">
        <v>23440</v>
      </c>
      <c r="K82" s="50">
        <f>H82-J82</f>
        <v>0</v>
      </c>
    </row>
    <row r="83" spans="2:11" s="53" customFormat="1" ht="20.25" customHeight="1">
      <c r="B83" s="81"/>
      <c r="C83" s="84"/>
      <c r="D83" s="84"/>
      <c r="E83" s="87"/>
      <c r="F83" s="90"/>
      <c r="G83" s="52" t="s">
        <v>8</v>
      </c>
      <c r="H83" s="49">
        <v>0</v>
      </c>
      <c r="I83" s="78"/>
      <c r="J83" s="31"/>
      <c r="K83" s="32"/>
    </row>
    <row r="84" spans="2:11" s="53" customFormat="1" ht="30.75" customHeight="1">
      <c r="B84" s="81"/>
      <c r="C84" s="84"/>
      <c r="D84" s="84"/>
      <c r="E84" s="87"/>
      <c r="F84" s="90"/>
      <c r="G84" s="52" t="s">
        <v>9</v>
      </c>
      <c r="H84" s="49">
        <f>H88+H91+H94+H97+H100+H154</f>
        <v>4914.3</v>
      </c>
      <c r="I84" s="78"/>
      <c r="J84" s="54">
        <v>4914.3</v>
      </c>
      <c r="K84" s="50">
        <f>H84-J84</f>
        <v>0</v>
      </c>
    </row>
    <row r="85" spans="2:11" s="53" customFormat="1" ht="30" customHeight="1">
      <c r="B85" s="81"/>
      <c r="C85" s="84"/>
      <c r="D85" s="84"/>
      <c r="E85" s="87"/>
      <c r="F85" s="90"/>
      <c r="G85" s="52" t="s">
        <v>10</v>
      </c>
      <c r="H85" s="49">
        <f>H89+H92+H95+H98+H101</f>
        <v>18525.7</v>
      </c>
      <c r="I85" s="78"/>
      <c r="J85" s="31">
        <v>18525.7</v>
      </c>
      <c r="K85" s="50">
        <f>H85-J85</f>
        <v>0</v>
      </c>
    </row>
    <row r="86" spans="2:11" s="53" customFormat="1" ht="33" customHeight="1">
      <c r="B86" s="82"/>
      <c r="C86" s="85"/>
      <c r="D86" s="85"/>
      <c r="E86" s="88"/>
      <c r="F86" s="91"/>
      <c r="G86" s="52" t="s">
        <v>11</v>
      </c>
      <c r="H86" s="49">
        <v>0</v>
      </c>
      <c r="I86" s="79"/>
      <c r="J86" s="31"/>
      <c r="K86" s="32"/>
    </row>
    <row r="87" spans="2:11" s="10" customFormat="1" ht="30" customHeight="1">
      <c r="B87" s="95" t="s">
        <v>29</v>
      </c>
      <c r="C87" s="86" t="s">
        <v>15</v>
      </c>
      <c r="D87" s="86"/>
      <c r="E87" s="86"/>
      <c r="F87" s="89"/>
      <c r="G87" s="35" t="s">
        <v>7</v>
      </c>
      <c r="H87" s="36">
        <f>H88+H89</f>
        <v>18872.400000000001</v>
      </c>
      <c r="I87" s="86" t="s">
        <v>69</v>
      </c>
      <c r="J87" s="8"/>
      <c r="K87" s="9"/>
    </row>
    <row r="88" spans="2:11" ht="23.25" customHeight="1">
      <c r="B88" s="96"/>
      <c r="C88" s="87"/>
      <c r="D88" s="87"/>
      <c r="E88" s="87"/>
      <c r="F88" s="90"/>
      <c r="G88" s="13" t="s">
        <v>9</v>
      </c>
      <c r="H88" s="37">
        <v>4896</v>
      </c>
      <c r="I88" s="87"/>
    </row>
    <row r="89" spans="2:11" ht="20.25" customHeight="1">
      <c r="B89" s="96"/>
      <c r="C89" s="87"/>
      <c r="D89" s="87"/>
      <c r="E89" s="87"/>
      <c r="F89" s="90"/>
      <c r="G89" s="13" t="s">
        <v>10</v>
      </c>
      <c r="H89" s="37">
        <v>13976.4</v>
      </c>
      <c r="I89" s="88"/>
    </row>
    <row r="90" spans="2:11" s="10" customFormat="1" ht="32.25" customHeight="1">
      <c r="B90" s="95" t="s">
        <v>30</v>
      </c>
      <c r="C90" s="86" t="s">
        <v>70</v>
      </c>
      <c r="D90" s="86"/>
      <c r="E90" s="86"/>
      <c r="F90" s="89"/>
      <c r="G90" s="35" t="s">
        <v>7</v>
      </c>
      <c r="H90" s="36">
        <f>H91+H92</f>
        <v>23.5</v>
      </c>
      <c r="I90" s="86" t="s">
        <v>31</v>
      </c>
      <c r="J90" s="8"/>
      <c r="K90" s="9"/>
    </row>
    <row r="91" spans="2:11" ht="27.75" customHeight="1">
      <c r="B91" s="96"/>
      <c r="C91" s="87"/>
      <c r="D91" s="87"/>
      <c r="E91" s="87"/>
      <c r="F91" s="90"/>
      <c r="G91" s="13" t="s">
        <v>9</v>
      </c>
      <c r="H91" s="37">
        <v>0</v>
      </c>
      <c r="I91" s="87"/>
    </row>
    <row r="92" spans="2:11" ht="30" customHeight="1">
      <c r="B92" s="96"/>
      <c r="C92" s="87"/>
      <c r="D92" s="87"/>
      <c r="E92" s="87"/>
      <c r="F92" s="90"/>
      <c r="G92" s="13" t="s">
        <v>10</v>
      </c>
      <c r="H92" s="37">
        <v>23.5</v>
      </c>
      <c r="I92" s="88"/>
    </row>
    <row r="93" spans="2:11" s="10" customFormat="1" ht="53.25" customHeight="1">
      <c r="B93" s="95" t="s">
        <v>34</v>
      </c>
      <c r="C93" s="86" t="s">
        <v>32</v>
      </c>
      <c r="D93" s="86"/>
      <c r="E93" s="86"/>
      <c r="F93" s="89"/>
      <c r="G93" s="35" t="s">
        <v>7</v>
      </c>
      <c r="H93" s="36">
        <f>H94+H95</f>
        <v>131.6</v>
      </c>
      <c r="I93" s="86" t="s">
        <v>116</v>
      </c>
      <c r="J93" s="8"/>
      <c r="K93" s="9"/>
    </row>
    <row r="94" spans="2:11" ht="57" customHeight="1">
      <c r="B94" s="96"/>
      <c r="C94" s="87"/>
      <c r="D94" s="87"/>
      <c r="E94" s="87"/>
      <c r="F94" s="90"/>
      <c r="G94" s="13" t="s">
        <v>9</v>
      </c>
      <c r="H94" s="37">
        <v>0</v>
      </c>
      <c r="I94" s="115"/>
    </row>
    <row r="95" spans="2:11" ht="36" customHeight="1">
      <c r="B95" s="96"/>
      <c r="C95" s="87"/>
      <c r="D95" s="87"/>
      <c r="E95" s="87"/>
      <c r="F95" s="90"/>
      <c r="G95" s="13" t="s">
        <v>10</v>
      </c>
      <c r="H95" s="37">
        <v>131.6</v>
      </c>
      <c r="I95" s="116"/>
      <c r="K95" s="55"/>
    </row>
    <row r="96" spans="2:11" s="10" customFormat="1" ht="40.5" customHeight="1">
      <c r="B96" s="95" t="s">
        <v>33</v>
      </c>
      <c r="C96" s="86" t="s">
        <v>66</v>
      </c>
      <c r="D96" s="86"/>
      <c r="E96" s="86"/>
      <c r="F96" s="89"/>
      <c r="G96" s="35" t="s">
        <v>7</v>
      </c>
      <c r="H96" s="36">
        <f>H97+H98</f>
        <v>439.1</v>
      </c>
      <c r="I96" s="86" t="s">
        <v>71</v>
      </c>
      <c r="J96" s="8"/>
      <c r="K96" s="9"/>
    </row>
    <row r="97" spans="2:11" ht="27" customHeight="1">
      <c r="B97" s="96"/>
      <c r="C97" s="87"/>
      <c r="D97" s="87"/>
      <c r="E97" s="87"/>
      <c r="F97" s="90"/>
      <c r="G97" s="13" t="s">
        <v>9</v>
      </c>
      <c r="H97" s="37">
        <v>0</v>
      </c>
      <c r="I97" s="87"/>
    </row>
    <row r="98" spans="2:11" ht="33" customHeight="1">
      <c r="B98" s="96"/>
      <c r="C98" s="87"/>
      <c r="D98" s="87"/>
      <c r="E98" s="87"/>
      <c r="F98" s="90"/>
      <c r="G98" s="13" t="s">
        <v>10</v>
      </c>
      <c r="H98" s="37">
        <v>439.1</v>
      </c>
      <c r="I98" s="88"/>
    </row>
    <row r="99" spans="2:11" s="10" customFormat="1" ht="31.5" customHeight="1">
      <c r="B99" s="95" t="s">
        <v>35</v>
      </c>
      <c r="C99" s="86" t="s">
        <v>26</v>
      </c>
      <c r="D99" s="86"/>
      <c r="E99" s="86"/>
      <c r="F99" s="89"/>
      <c r="G99" s="35" t="s">
        <v>7</v>
      </c>
      <c r="H99" s="36">
        <f>H100+H101</f>
        <v>3973.4</v>
      </c>
      <c r="I99" s="86" t="s">
        <v>118</v>
      </c>
      <c r="J99" s="8"/>
      <c r="K99" s="9"/>
    </row>
    <row r="100" spans="2:11" ht="24.75" customHeight="1">
      <c r="B100" s="96"/>
      <c r="C100" s="87"/>
      <c r="D100" s="87"/>
      <c r="E100" s="87"/>
      <c r="F100" s="90"/>
      <c r="G100" s="13" t="s">
        <v>9</v>
      </c>
      <c r="H100" s="37">
        <v>18.3</v>
      </c>
      <c r="I100" s="87"/>
    </row>
    <row r="101" spans="2:11" ht="27.75" customHeight="1">
      <c r="B101" s="96"/>
      <c r="C101" s="87"/>
      <c r="D101" s="87"/>
      <c r="E101" s="87"/>
      <c r="F101" s="90"/>
      <c r="G101" s="13" t="s">
        <v>10</v>
      </c>
      <c r="H101" s="37">
        <v>3955.1</v>
      </c>
      <c r="I101" s="88"/>
    </row>
    <row r="102" spans="2:11" s="51" customFormat="1" ht="30" customHeight="1">
      <c r="B102" s="80" t="s">
        <v>36</v>
      </c>
      <c r="C102" s="83" t="s">
        <v>72</v>
      </c>
      <c r="D102" s="83"/>
      <c r="E102" s="86" t="s">
        <v>125</v>
      </c>
      <c r="F102" s="89">
        <v>44926</v>
      </c>
      <c r="G102" s="48" t="s">
        <v>7</v>
      </c>
      <c r="H102" s="49">
        <f>H103+H104+H105+H106</f>
        <v>1277.2</v>
      </c>
      <c r="I102" s="77" t="s">
        <v>87</v>
      </c>
      <c r="J102" s="56">
        <f>J103+J104+J105</f>
        <v>1277.2</v>
      </c>
      <c r="K102" s="50">
        <f>H102-J102</f>
        <v>0</v>
      </c>
    </row>
    <row r="103" spans="2:11" s="53" customFormat="1" ht="26.25" customHeight="1">
      <c r="B103" s="81"/>
      <c r="C103" s="84"/>
      <c r="D103" s="84"/>
      <c r="E103" s="87"/>
      <c r="F103" s="90"/>
      <c r="G103" s="52" t="s">
        <v>8</v>
      </c>
      <c r="H103" s="49">
        <v>0</v>
      </c>
      <c r="I103" s="78"/>
      <c r="J103" s="57"/>
      <c r="K103" s="58"/>
    </row>
    <row r="104" spans="2:11" s="53" customFormat="1" ht="27.75" customHeight="1">
      <c r="B104" s="81"/>
      <c r="C104" s="84"/>
      <c r="D104" s="84"/>
      <c r="E104" s="87"/>
      <c r="F104" s="90"/>
      <c r="G104" s="52" t="s">
        <v>9</v>
      </c>
      <c r="H104" s="49">
        <f>H109+H114</f>
        <v>810</v>
      </c>
      <c r="I104" s="78"/>
      <c r="J104" s="57">
        <v>810</v>
      </c>
      <c r="K104" s="58">
        <f>H104-J104</f>
        <v>0</v>
      </c>
    </row>
    <row r="105" spans="2:11" s="53" customFormat="1" ht="30" customHeight="1">
      <c r="B105" s="81"/>
      <c r="C105" s="84"/>
      <c r="D105" s="84"/>
      <c r="E105" s="87"/>
      <c r="F105" s="90"/>
      <c r="G105" s="52" t="s">
        <v>10</v>
      </c>
      <c r="H105" s="49">
        <f>H110+H115</f>
        <v>467.2</v>
      </c>
      <c r="I105" s="78"/>
      <c r="J105" s="57">
        <v>467.2</v>
      </c>
      <c r="K105" s="58">
        <f>H105-J105</f>
        <v>0</v>
      </c>
    </row>
    <row r="106" spans="2:11" s="53" customFormat="1" ht="33" customHeight="1">
      <c r="B106" s="82"/>
      <c r="C106" s="85"/>
      <c r="D106" s="85"/>
      <c r="E106" s="88"/>
      <c r="F106" s="91"/>
      <c r="G106" s="52" t="s">
        <v>11</v>
      </c>
      <c r="H106" s="49">
        <v>0</v>
      </c>
      <c r="I106" s="79"/>
      <c r="J106" s="57"/>
      <c r="K106" s="58"/>
    </row>
    <row r="107" spans="2:11" s="10" customFormat="1" ht="25.5" customHeight="1">
      <c r="B107" s="95" t="s">
        <v>50</v>
      </c>
      <c r="C107" s="86" t="s">
        <v>51</v>
      </c>
      <c r="D107" s="86"/>
      <c r="E107" s="86" t="s">
        <v>125</v>
      </c>
      <c r="F107" s="89">
        <v>44926</v>
      </c>
      <c r="G107" s="35" t="s">
        <v>7</v>
      </c>
      <c r="H107" s="11">
        <f>H108+H109+H110+H111</f>
        <v>1227.2</v>
      </c>
      <c r="I107" s="92" t="s">
        <v>133</v>
      </c>
      <c r="J107" s="8"/>
      <c r="K107" s="9"/>
    </row>
    <row r="108" spans="2:11" ht="21.75" customHeight="1">
      <c r="B108" s="96"/>
      <c r="C108" s="87"/>
      <c r="D108" s="87"/>
      <c r="E108" s="87"/>
      <c r="F108" s="90"/>
      <c r="G108" s="13" t="s">
        <v>8</v>
      </c>
      <c r="H108" s="11">
        <v>0</v>
      </c>
      <c r="I108" s="93"/>
    </row>
    <row r="109" spans="2:11" ht="21" customHeight="1">
      <c r="B109" s="96"/>
      <c r="C109" s="87"/>
      <c r="D109" s="87"/>
      <c r="E109" s="87"/>
      <c r="F109" s="90"/>
      <c r="G109" s="13" t="s">
        <v>9</v>
      </c>
      <c r="H109" s="11">
        <v>810</v>
      </c>
      <c r="I109" s="93"/>
    </row>
    <row r="110" spans="2:11" ht="24.75" customHeight="1">
      <c r="B110" s="96"/>
      <c r="C110" s="87"/>
      <c r="D110" s="87"/>
      <c r="E110" s="87"/>
      <c r="F110" s="90"/>
      <c r="G110" s="13" t="s">
        <v>10</v>
      </c>
      <c r="H110" s="11">
        <f>467.2-50</f>
        <v>417.2</v>
      </c>
      <c r="I110" s="93"/>
    </row>
    <row r="111" spans="2:11" ht="33" customHeight="1">
      <c r="B111" s="97"/>
      <c r="C111" s="88"/>
      <c r="D111" s="88"/>
      <c r="E111" s="88"/>
      <c r="F111" s="91"/>
      <c r="G111" s="13" t="s">
        <v>11</v>
      </c>
      <c r="H111" s="11">
        <v>0</v>
      </c>
      <c r="I111" s="94"/>
    </row>
    <row r="112" spans="2:11" s="10" customFormat="1" ht="24" customHeight="1">
      <c r="B112" s="95" t="s">
        <v>52</v>
      </c>
      <c r="C112" s="86" t="s">
        <v>53</v>
      </c>
      <c r="D112" s="86"/>
      <c r="E112" s="86" t="s">
        <v>125</v>
      </c>
      <c r="F112" s="89">
        <v>44926</v>
      </c>
      <c r="G112" s="35" t="s">
        <v>7</v>
      </c>
      <c r="H112" s="11">
        <f>H113+H114+H115+H116</f>
        <v>50</v>
      </c>
      <c r="I112" s="92" t="s">
        <v>134</v>
      </c>
      <c r="J112" s="8"/>
      <c r="K112" s="9"/>
    </row>
    <row r="113" spans="2:11" ht="20.25" customHeight="1">
      <c r="B113" s="96"/>
      <c r="C113" s="87"/>
      <c r="D113" s="87"/>
      <c r="E113" s="87"/>
      <c r="F113" s="90"/>
      <c r="G113" s="13" t="s">
        <v>8</v>
      </c>
      <c r="H113" s="11">
        <v>0</v>
      </c>
      <c r="I113" s="93"/>
    </row>
    <row r="114" spans="2:11" ht="18.75" customHeight="1">
      <c r="B114" s="96"/>
      <c r="C114" s="87"/>
      <c r="D114" s="87"/>
      <c r="E114" s="87"/>
      <c r="F114" s="90"/>
      <c r="G114" s="13" t="s">
        <v>9</v>
      </c>
      <c r="H114" s="11">
        <v>0</v>
      </c>
      <c r="I114" s="93"/>
    </row>
    <row r="115" spans="2:11" ht="19.5" customHeight="1">
      <c r="B115" s="96"/>
      <c r="C115" s="87"/>
      <c r="D115" s="87"/>
      <c r="E115" s="87"/>
      <c r="F115" s="90"/>
      <c r="G115" s="13" t="s">
        <v>10</v>
      </c>
      <c r="H115" s="11">
        <v>50</v>
      </c>
      <c r="I115" s="93"/>
    </row>
    <row r="116" spans="2:11" ht="33" customHeight="1">
      <c r="B116" s="97"/>
      <c r="C116" s="88"/>
      <c r="D116" s="88"/>
      <c r="E116" s="88"/>
      <c r="F116" s="91"/>
      <c r="G116" s="13" t="s">
        <v>11</v>
      </c>
      <c r="H116" s="11">
        <v>0</v>
      </c>
      <c r="I116" s="94"/>
    </row>
    <row r="117" spans="2:11" s="51" customFormat="1" ht="21" customHeight="1">
      <c r="B117" s="80" t="s">
        <v>122</v>
      </c>
      <c r="C117" s="83" t="s">
        <v>123</v>
      </c>
      <c r="D117" s="83"/>
      <c r="E117" s="86" t="s">
        <v>125</v>
      </c>
      <c r="F117" s="89">
        <v>44926</v>
      </c>
      <c r="G117" s="48" t="s">
        <v>7</v>
      </c>
      <c r="H117" s="49">
        <f>H118+H119+H120+H121</f>
        <v>303.10000000000002</v>
      </c>
      <c r="I117" s="77" t="s">
        <v>144</v>
      </c>
      <c r="J117" s="56">
        <f>J118+J119+J120</f>
        <v>303.10000000000002</v>
      </c>
      <c r="K117" s="50">
        <f>H117-J117</f>
        <v>0</v>
      </c>
    </row>
    <row r="118" spans="2:11" s="53" customFormat="1" ht="21" customHeight="1">
      <c r="B118" s="81"/>
      <c r="C118" s="84"/>
      <c r="D118" s="84"/>
      <c r="E118" s="87"/>
      <c r="F118" s="90"/>
      <c r="G118" s="52" t="s">
        <v>8</v>
      </c>
      <c r="H118" s="49">
        <v>0</v>
      </c>
      <c r="I118" s="78"/>
      <c r="J118" s="57"/>
      <c r="K118" s="58"/>
    </row>
    <row r="119" spans="2:11" s="53" customFormat="1" ht="21" customHeight="1">
      <c r="B119" s="81"/>
      <c r="C119" s="84"/>
      <c r="D119" s="84"/>
      <c r="E119" s="87"/>
      <c r="F119" s="90"/>
      <c r="G119" s="52" t="s">
        <v>9</v>
      </c>
      <c r="H119" s="49">
        <v>300</v>
      </c>
      <c r="I119" s="78"/>
      <c r="J119" s="57">
        <v>300</v>
      </c>
      <c r="K119" s="58">
        <f>H119-J119</f>
        <v>0</v>
      </c>
    </row>
    <row r="120" spans="2:11" s="53" customFormat="1" ht="21" customHeight="1">
      <c r="B120" s="81"/>
      <c r="C120" s="84"/>
      <c r="D120" s="84"/>
      <c r="E120" s="87"/>
      <c r="F120" s="90"/>
      <c r="G120" s="52" t="s">
        <v>10</v>
      </c>
      <c r="H120" s="49">
        <v>3.1</v>
      </c>
      <c r="I120" s="78"/>
      <c r="J120" s="57">
        <v>3.1</v>
      </c>
      <c r="K120" s="58">
        <f>H120-J120</f>
        <v>0</v>
      </c>
    </row>
    <row r="121" spans="2:11" s="53" customFormat="1" ht="30" customHeight="1">
      <c r="B121" s="82"/>
      <c r="C121" s="85"/>
      <c r="D121" s="85"/>
      <c r="E121" s="88"/>
      <c r="F121" s="91"/>
      <c r="G121" s="52" t="s">
        <v>11</v>
      </c>
      <c r="H121" s="49">
        <v>0</v>
      </c>
      <c r="I121" s="79"/>
      <c r="J121" s="57"/>
      <c r="K121" s="58"/>
    </row>
    <row r="122" spans="2:11" s="51" customFormat="1" ht="21" customHeight="1">
      <c r="B122" s="80" t="s">
        <v>143</v>
      </c>
      <c r="C122" s="83" t="s">
        <v>136</v>
      </c>
      <c r="D122" s="83"/>
      <c r="E122" s="86" t="s">
        <v>125</v>
      </c>
      <c r="F122" s="89">
        <v>44926</v>
      </c>
      <c r="G122" s="48" t="s">
        <v>7</v>
      </c>
      <c r="H122" s="49">
        <f>H123+H124+H125+H126</f>
        <v>659.6</v>
      </c>
      <c r="I122" s="77" t="s">
        <v>145</v>
      </c>
      <c r="J122" s="56"/>
      <c r="K122" s="50"/>
    </row>
    <row r="123" spans="2:11" s="53" customFormat="1" ht="21" customHeight="1">
      <c r="B123" s="81"/>
      <c r="C123" s="84"/>
      <c r="D123" s="84"/>
      <c r="E123" s="87"/>
      <c r="F123" s="90"/>
      <c r="G123" s="52" t="s">
        <v>8</v>
      </c>
      <c r="H123" s="49">
        <v>646.4</v>
      </c>
      <c r="I123" s="78"/>
      <c r="J123" s="57"/>
      <c r="K123" s="58"/>
    </row>
    <row r="124" spans="2:11" s="53" customFormat="1" ht="21" customHeight="1">
      <c r="B124" s="81"/>
      <c r="C124" s="84"/>
      <c r="D124" s="84"/>
      <c r="E124" s="87"/>
      <c r="F124" s="90"/>
      <c r="G124" s="52" t="s">
        <v>9</v>
      </c>
      <c r="H124" s="49">
        <v>6.6</v>
      </c>
      <c r="I124" s="78"/>
      <c r="J124" s="57"/>
      <c r="K124" s="58"/>
    </row>
    <row r="125" spans="2:11" s="53" customFormat="1" ht="21" customHeight="1">
      <c r="B125" s="81"/>
      <c r="C125" s="84"/>
      <c r="D125" s="84"/>
      <c r="E125" s="87"/>
      <c r="F125" s="90"/>
      <c r="G125" s="52" t="s">
        <v>10</v>
      </c>
      <c r="H125" s="49">
        <v>6.6</v>
      </c>
      <c r="I125" s="78"/>
      <c r="J125" s="57"/>
      <c r="K125" s="58"/>
    </row>
    <row r="126" spans="2:11" s="53" customFormat="1" ht="30" customHeight="1">
      <c r="B126" s="82"/>
      <c r="C126" s="85"/>
      <c r="D126" s="85"/>
      <c r="E126" s="88"/>
      <c r="F126" s="91"/>
      <c r="G126" s="52" t="s">
        <v>11</v>
      </c>
      <c r="H126" s="49">
        <v>0</v>
      </c>
      <c r="I126" s="79"/>
      <c r="J126" s="57"/>
      <c r="K126" s="58"/>
    </row>
    <row r="127" spans="2:11" s="63" customFormat="1" ht="30" customHeight="1">
      <c r="B127" s="165" t="s">
        <v>37</v>
      </c>
      <c r="C127" s="143" t="s">
        <v>115</v>
      </c>
      <c r="D127" s="155" t="s">
        <v>85</v>
      </c>
      <c r="E127" s="86" t="s">
        <v>125</v>
      </c>
      <c r="F127" s="89">
        <v>44926</v>
      </c>
      <c r="G127" s="59" t="s">
        <v>7</v>
      </c>
      <c r="H127" s="60">
        <f>H128+H129+H130+H131</f>
        <v>20151.7</v>
      </c>
      <c r="I127" s="158"/>
      <c r="J127" s="61">
        <f>J128+J129+J130</f>
        <v>20151.7</v>
      </c>
      <c r="K127" s="62">
        <f>H127-J127</f>
        <v>0</v>
      </c>
    </row>
    <row r="128" spans="2:11" s="66" customFormat="1" ht="30.75" customHeight="1">
      <c r="B128" s="166"/>
      <c r="C128" s="144"/>
      <c r="D128" s="156"/>
      <c r="E128" s="87"/>
      <c r="F128" s="90"/>
      <c r="G128" s="64" t="s">
        <v>8</v>
      </c>
      <c r="H128" s="60">
        <f>H133+H143</f>
        <v>0</v>
      </c>
      <c r="I128" s="159"/>
      <c r="J128" s="65">
        <v>0</v>
      </c>
      <c r="K128" s="62">
        <f t="shared" ref="K128:K129" si="0">H128-J128</f>
        <v>0</v>
      </c>
    </row>
    <row r="129" spans="2:11" s="66" customFormat="1" ht="30" customHeight="1">
      <c r="B129" s="166"/>
      <c r="C129" s="144"/>
      <c r="D129" s="156"/>
      <c r="E129" s="87"/>
      <c r="F129" s="90"/>
      <c r="G129" s="64" t="s">
        <v>9</v>
      </c>
      <c r="H129" s="60">
        <f>H134+H144</f>
        <v>20151.7</v>
      </c>
      <c r="I129" s="159"/>
      <c r="J129" s="65">
        <v>20151.7</v>
      </c>
      <c r="K129" s="62">
        <f t="shared" si="0"/>
        <v>0</v>
      </c>
    </row>
    <row r="130" spans="2:11" s="66" customFormat="1" ht="27.75" customHeight="1">
      <c r="B130" s="166"/>
      <c r="C130" s="144"/>
      <c r="D130" s="156"/>
      <c r="E130" s="87"/>
      <c r="F130" s="90"/>
      <c r="G130" s="64" t="s">
        <v>10</v>
      </c>
      <c r="H130" s="60">
        <f>H135+H145</f>
        <v>0</v>
      </c>
      <c r="I130" s="159"/>
      <c r="J130" s="67"/>
      <c r="K130" s="68"/>
    </row>
    <row r="131" spans="2:11" s="66" customFormat="1" ht="36" customHeight="1">
      <c r="B131" s="167"/>
      <c r="C131" s="145"/>
      <c r="D131" s="157"/>
      <c r="E131" s="88"/>
      <c r="F131" s="91"/>
      <c r="G131" s="64" t="s">
        <v>11</v>
      </c>
      <c r="H131" s="60">
        <f>H136+H146</f>
        <v>0</v>
      </c>
      <c r="I131" s="160"/>
      <c r="J131" s="67"/>
      <c r="K131" s="68"/>
    </row>
    <row r="132" spans="2:11" s="29" customFormat="1" ht="37.5" customHeight="1">
      <c r="B132" s="120" t="s">
        <v>38</v>
      </c>
      <c r="C132" s="123" t="s">
        <v>146</v>
      </c>
      <c r="D132" s="123" t="s">
        <v>85</v>
      </c>
      <c r="E132" s="123"/>
      <c r="F132" s="161"/>
      <c r="G132" s="25" t="s">
        <v>7</v>
      </c>
      <c r="H132" s="26">
        <f>H133+H134+H135+H136</f>
        <v>14429.7</v>
      </c>
      <c r="I132" s="164" t="s">
        <v>141</v>
      </c>
      <c r="J132" s="27"/>
      <c r="K132" s="28"/>
    </row>
    <row r="133" spans="2:11" s="33" customFormat="1" ht="42.75" customHeight="1">
      <c r="B133" s="121"/>
      <c r="C133" s="124"/>
      <c r="D133" s="124"/>
      <c r="E133" s="124"/>
      <c r="F133" s="162"/>
      <c r="G133" s="30" t="s">
        <v>8</v>
      </c>
      <c r="H133" s="26">
        <f>H138</f>
        <v>0</v>
      </c>
      <c r="I133" s="138"/>
      <c r="J133" s="31"/>
      <c r="K133" s="32"/>
    </row>
    <row r="134" spans="2:11" s="33" customFormat="1" ht="36" customHeight="1">
      <c r="B134" s="121"/>
      <c r="C134" s="124"/>
      <c r="D134" s="124"/>
      <c r="E134" s="124"/>
      <c r="F134" s="162"/>
      <c r="G134" s="30" t="s">
        <v>9</v>
      </c>
      <c r="H134" s="26">
        <f>H139</f>
        <v>14429.7</v>
      </c>
      <c r="I134" s="138"/>
      <c r="J134" s="31"/>
      <c r="K134" s="32"/>
    </row>
    <row r="135" spans="2:11" s="33" customFormat="1" ht="31.5" customHeight="1">
      <c r="B135" s="121"/>
      <c r="C135" s="124"/>
      <c r="D135" s="124"/>
      <c r="E135" s="124"/>
      <c r="F135" s="162"/>
      <c r="G135" s="30" t="s">
        <v>10</v>
      </c>
      <c r="H135" s="26">
        <f>H140</f>
        <v>0</v>
      </c>
      <c r="I135" s="138"/>
      <c r="J135" s="31"/>
      <c r="K135" s="32"/>
    </row>
    <row r="136" spans="2:11" s="33" customFormat="1" ht="36.75" customHeight="1">
      <c r="B136" s="122"/>
      <c r="C136" s="125"/>
      <c r="D136" s="125"/>
      <c r="E136" s="125"/>
      <c r="F136" s="163"/>
      <c r="G136" s="30" t="s">
        <v>11</v>
      </c>
      <c r="H136" s="26">
        <v>0</v>
      </c>
      <c r="I136" s="139"/>
      <c r="J136" s="31"/>
      <c r="K136" s="32"/>
    </row>
    <row r="137" spans="2:11" ht="46.5" customHeight="1">
      <c r="B137" s="95" t="s">
        <v>81</v>
      </c>
      <c r="C137" s="86" t="s">
        <v>102</v>
      </c>
      <c r="D137" s="86"/>
      <c r="E137" s="86"/>
      <c r="F137" s="172"/>
      <c r="G137" s="35" t="s">
        <v>7</v>
      </c>
      <c r="H137" s="11">
        <f>H138+H139+H140+H141</f>
        <v>14429.7</v>
      </c>
      <c r="I137" s="107" t="s">
        <v>140</v>
      </c>
    </row>
    <row r="138" spans="2:11" ht="46.5" customHeight="1">
      <c r="B138" s="96"/>
      <c r="C138" s="87"/>
      <c r="D138" s="87"/>
      <c r="E138" s="87"/>
      <c r="F138" s="173"/>
      <c r="G138" s="13" t="s">
        <v>8</v>
      </c>
      <c r="H138" s="11">
        <v>0</v>
      </c>
      <c r="I138" s="108"/>
    </row>
    <row r="139" spans="2:11" ht="36.75" customHeight="1">
      <c r="B139" s="96"/>
      <c r="C139" s="87"/>
      <c r="D139" s="87"/>
      <c r="E139" s="87"/>
      <c r="F139" s="173"/>
      <c r="G139" s="13" t="s">
        <v>9</v>
      </c>
      <c r="H139" s="11">
        <v>14429.7</v>
      </c>
      <c r="I139" s="108"/>
    </row>
    <row r="140" spans="2:11" ht="44.25" customHeight="1">
      <c r="B140" s="69"/>
      <c r="C140" s="87"/>
      <c r="D140" s="70"/>
      <c r="E140" s="70"/>
      <c r="F140" s="71"/>
      <c r="G140" s="13" t="s">
        <v>10</v>
      </c>
      <c r="H140" s="11">
        <v>0</v>
      </c>
      <c r="I140" s="108"/>
    </row>
    <row r="141" spans="2:11" ht="45" customHeight="1">
      <c r="B141" s="69"/>
      <c r="C141" s="88"/>
      <c r="D141" s="70"/>
      <c r="E141" s="70"/>
      <c r="F141" s="71"/>
      <c r="G141" s="13" t="s">
        <v>11</v>
      </c>
      <c r="H141" s="11">
        <v>0</v>
      </c>
      <c r="I141" s="109"/>
    </row>
    <row r="142" spans="2:11" s="29" customFormat="1" ht="31.15" customHeight="1">
      <c r="B142" s="120" t="s">
        <v>73</v>
      </c>
      <c r="C142" s="123" t="s">
        <v>147</v>
      </c>
      <c r="D142" s="123" t="s">
        <v>85</v>
      </c>
      <c r="E142" s="123"/>
      <c r="F142" s="161"/>
      <c r="G142" s="25" t="s">
        <v>7</v>
      </c>
      <c r="H142" s="26">
        <f>H143+H144+H145+H146</f>
        <v>5722</v>
      </c>
      <c r="I142" s="164" t="s">
        <v>74</v>
      </c>
      <c r="J142" s="27"/>
      <c r="K142" s="28"/>
    </row>
    <row r="143" spans="2:11" s="33" customFormat="1" ht="31.15" customHeight="1">
      <c r="B143" s="121"/>
      <c r="C143" s="124"/>
      <c r="D143" s="124"/>
      <c r="E143" s="124"/>
      <c r="F143" s="162"/>
      <c r="G143" s="30" t="s">
        <v>8</v>
      </c>
      <c r="H143" s="26">
        <v>0</v>
      </c>
      <c r="I143" s="138"/>
      <c r="J143" s="31"/>
      <c r="K143" s="32"/>
    </row>
    <row r="144" spans="2:11" s="33" customFormat="1" ht="31.15" customHeight="1">
      <c r="B144" s="121"/>
      <c r="C144" s="124"/>
      <c r="D144" s="124"/>
      <c r="E144" s="124"/>
      <c r="F144" s="162"/>
      <c r="G144" s="30" t="s">
        <v>9</v>
      </c>
      <c r="H144" s="72">
        <f>H149</f>
        <v>5722</v>
      </c>
      <c r="I144" s="138"/>
      <c r="J144" s="31"/>
      <c r="K144" s="32"/>
    </row>
    <row r="145" spans="2:11" s="33" customFormat="1" ht="31.15" customHeight="1">
      <c r="B145" s="121"/>
      <c r="C145" s="124"/>
      <c r="D145" s="124"/>
      <c r="E145" s="124"/>
      <c r="F145" s="162"/>
      <c r="G145" s="30" t="s">
        <v>10</v>
      </c>
      <c r="H145" s="26">
        <v>0</v>
      </c>
      <c r="I145" s="138"/>
      <c r="J145" s="31"/>
      <c r="K145" s="32"/>
    </row>
    <row r="146" spans="2:11" s="33" customFormat="1" ht="31.15" customHeight="1">
      <c r="B146" s="122"/>
      <c r="C146" s="125"/>
      <c r="D146" s="125"/>
      <c r="E146" s="125"/>
      <c r="F146" s="163"/>
      <c r="G146" s="30" t="s">
        <v>11</v>
      </c>
      <c r="H146" s="26">
        <v>0</v>
      </c>
      <c r="I146" s="139"/>
      <c r="J146" s="31"/>
      <c r="K146" s="32"/>
    </row>
    <row r="147" spans="2:11" s="10" customFormat="1" ht="33" customHeight="1">
      <c r="B147" s="95" t="s">
        <v>57</v>
      </c>
      <c r="C147" s="86" t="s">
        <v>75</v>
      </c>
      <c r="D147" s="86" t="s">
        <v>85</v>
      </c>
      <c r="E147" s="86"/>
      <c r="F147" s="172"/>
      <c r="G147" s="35" t="s">
        <v>7</v>
      </c>
      <c r="H147" s="11">
        <f>H148+H149+H150+H151</f>
        <v>5722</v>
      </c>
      <c r="I147" s="110" t="s">
        <v>142</v>
      </c>
      <c r="J147" s="8"/>
      <c r="K147" s="9"/>
    </row>
    <row r="148" spans="2:11" ht="32.25" customHeight="1">
      <c r="B148" s="96"/>
      <c r="C148" s="87"/>
      <c r="D148" s="87"/>
      <c r="E148" s="87"/>
      <c r="F148" s="173"/>
      <c r="G148" s="13" t="s">
        <v>8</v>
      </c>
      <c r="H148" s="11">
        <v>0</v>
      </c>
      <c r="I148" s="111"/>
    </row>
    <row r="149" spans="2:11" ht="33" customHeight="1">
      <c r="B149" s="96"/>
      <c r="C149" s="87"/>
      <c r="D149" s="87"/>
      <c r="E149" s="87"/>
      <c r="F149" s="173"/>
      <c r="G149" s="13" t="s">
        <v>9</v>
      </c>
      <c r="H149" s="11">
        <v>5722</v>
      </c>
      <c r="I149" s="111"/>
    </row>
    <row r="150" spans="2:11" ht="30.75" customHeight="1">
      <c r="B150" s="96"/>
      <c r="C150" s="87"/>
      <c r="D150" s="87"/>
      <c r="E150" s="87"/>
      <c r="F150" s="173"/>
      <c r="G150" s="13" t="s">
        <v>10</v>
      </c>
      <c r="H150" s="11">
        <v>0</v>
      </c>
      <c r="I150" s="111"/>
    </row>
    <row r="151" spans="2:11" ht="38.25" customHeight="1">
      <c r="B151" s="97"/>
      <c r="C151" s="88"/>
      <c r="D151" s="88"/>
      <c r="E151" s="88"/>
      <c r="F151" s="174"/>
      <c r="G151" s="13" t="s">
        <v>11</v>
      </c>
      <c r="H151" s="11">
        <v>0</v>
      </c>
      <c r="I151" s="112"/>
    </row>
    <row r="152" spans="2:11" s="20" customFormat="1" ht="31.5" customHeight="1">
      <c r="B152" s="165" t="s">
        <v>39</v>
      </c>
      <c r="C152" s="143" t="s">
        <v>86</v>
      </c>
      <c r="D152" s="143"/>
      <c r="E152" s="86" t="s">
        <v>125</v>
      </c>
      <c r="F152" s="89">
        <v>44926</v>
      </c>
      <c r="G152" s="59" t="s">
        <v>7</v>
      </c>
      <c r="H152" s="73">
        <f>H153+H154+H155+H156</f>
        <v>2861.1000000000004</v>
      </c>
      <c r="I152" s="143" t="s">
        <v>94</v>
      </c>
      <c r="J152" s="18"/>
      <c r="K152" s="19"/>
    </row>
    <row r="153" spans="2:11" s="20" customFormat="1" ht="31.5" customHeight="1">
      <c r="B153" s="166"/>
      <c r="C153" s="144"/>
      <c r="D153" s="144"/>
      <c r="E153" s="87"/>
      <c r="F153" s="90"/>
      <c r="G153" s="59" t="s">
        <v>8</v>
      </c>
      <c r="H153" s="73">
        <f>H158+H163</f>
        <v>0</v>
      </c>
      <c r="I153" s="144"/>
      <c r="J153" s="18"/>
      <c r="K153" s="19"/>
    </row>
    <row r="154" spans="2:11" s="24" customFormat="1" ht="24.75" customHeight="1">
      <c r="B154" s="166"/>
      <c r="C154" s="144"/>
      <c r="D154" s="144"/>
      <c r="E154" s="87"/>
      <c r="F154" s="90"/>
      <c r="G154" s="64" t="s">
        <v>9</v>
      </c>
      <c r="H154" s="73">
        <f t="shared" ref="H154:H155" si="1">H159+H164</f>
        <v>0</v>
      </c>
      <c r="I154" s="144"/>
      <c r="J154" s="22"/>
      <c r="K154" s="23"/>
    </row>
    <row r="155" spans="2:11" s="24" customFormat="1" ht="27.75" customHeight="1">
      <c r="B155" s="166"/>
      <c r="C155" s="144"/>
      <c r="D155" s="144"/>
      <c r="E155" s="87"/>
      <c r="F155" s="90"/>
      <c r="G155" s="64" t="s">
        <v>10</v>
      </c>
      <c r="H155" s="73">
        <f t="shared" si="1"/>
        <v>2861.1000000000004</v>
      </c>
      <c r="I155" s="144"/>
      <c r="J155" s="22"/>
      <c r="K155" s="23"/>
    </row>
    <row r="156" spans="2:11" s="24" customFormat="1" ht="31.5">
      <c r="B156" s="167"/>
      <c r="C156" s="145"/>
      <c r="D156" s="145"/>
      <c r="E156" s="88"/>
      <c r="F156" s="91"/>
      <c r="G156" s="59" t="s">
        <v>11</v>
      </c>
      <c r="H156" s="73">
        <f>H161+H166</f>
        <v>0</v>
      </c>
      <c r="I156" s="145"/>
      <c r="J156" s="22"/>
      <c r="K156" s="23"/>
    </row>
    <row r="157" spans="2:11" s="10" customFormat="1" ht="20.25" customHeight="1">
      <c r="B157" s="95" t="s">
        <v>54</v>
      </c>
      <c r="C157" s="152" t="s">
        <v>95</v>
      </c>
      <c r="D157" s="86"/>
      <c r="E157" s="86" t="s">
        <v>125</v>
      </c>
      <c r="F157" s="89">
        <v>44926</v>
      </c>
      <c r="G157" s="35" t="s">
        <v>7</v>
      </c>
      <c r="H157" s="11">
        <f>H158+H159+H160+H161</f>
        <v>2832.8</v>
      </c>
      <c r="I157" s="171" t="s">
        <v>135</v>
      </c>
      <c r="J157" s="8"/>
      <c r="K157" s="9"/>
    </row>
    <row r="158" spans="2:11" ht="21" customHeight="1">
      <c r="B158" s="96"/>
      <c r="C158" s="153"/>
      <c r="D158" s="87"/>
      <c r="E158" s="87"/>
      <c r="F158" s="90"/>
      <c r="G158" s="13" t="s">
        <v>8</v>
      </c>
      <c r="H158" s="11">
        <v>0</v>
      </c>
      <c r="I158" s="133"/>
      <c r="J158" s="2" t="s">
        <v>119</v>
      </c>
    </row>
    <row r="159" spans="2:11" ht="26.25" customHeight="1">
      <c r="B159" s="96"/>
      <c r="C159" s="153"/>
      <c r="D159" s="87"/>
      <c r="E159" s="87"/>
      <c r="F159" s="90"/>
      <c r="G159" s="13" t="s">
        <v>9</v>
      </c>
      <c r="H159" s="11">
        <v>0</v>
      </c>
      <c r="I159" s="133"/>
      <c r="J159" s="2" t="s">
        <v>121</v>
      </c>
    </row>
    <row r="160" spans="2:11" ht="26.25" customHeight="1">
      <c r="B160" s="96"/>
      <c r="C160" s="153"/>
      <c r="D160" s="87"/>
      <c r="E160" s="87"/>
      <c r="F160" s="90"/>
      <c r="G160" s="13" t="s">
        <v>10</v>
      </c>
      <c r="H160" s="11">
        <v>2832.8</v>
      </c>
      <c r="I160" s="133"/>
    </row>
    <row r="161" spans="2:11" ht="38.25" customHeight="1">
      <c r="B161" s="97"/>
      <c r="C161" s="154"/>
      <c r="D161" s="88"/>
      <c r="E161" s="88"/>
      <c r="F161" s="91"/>
      <c r="G161" s="13" t="s">
        <v>11</v>
      </c>
      <c r="H161" s="11">
        <v>0</v>
      </c>
      <c r="I161" s="134"/>
    </row>
    <row r="162" spans="2:11" s="10" customFormat="1" ht="28.5" customHeight="1">
      <c r="B162" s="95" t="s">
        <v>55</v>
      </c>
      <c r="C162" s="152" t="s">
        <v>96</v>
      </c>
      <c r="D162" s="86"/>
      <c r="E162" s="86" t="s">
        <v>125</v>
      </c>
      <c r="F162" s="89">
        <v>44926</v>
      </c>
      <c r="G162" s="35" t="s">
        <v>7</v>
      </c>
      <c r="H162" s="11">
        <f>H163+H164+H165+H166</f>
        <v>28.3</v>
      </c>
      <c r="I162" s="92" t="s">
        <v>97</v>
      </c>
      <c r="J162" s="8"/>
      <c r="K162" s="9"/>
    </row>
    <row r="163" spans="2:11" ht="27" customHeight="1">
      <c r="B163" s="96"/>
      <c r="C163" s="153"/>
      <c r="D163" s="87"/>
      <c r="E163" s="87"/>
      <c r="F163" s="90"/>
      <c r="G163" s="13" t="s">
        <v>8</v>
      </c>
      <c r="H163" s="11">
        <v>0</v>
      </c>
      <c r="I163" s="93"/>
    </row>
    <row r="164" spans="2:11" ht="23.25" customHeight="1">
      <c r="B164" s="96"/>
      <c r="C164" s="153"/>
      <c r="D164" s="87"/>
      <c r="E164" s="87"/>
      <c r="F164" s="90"/>
      <c r="G164" s="13" t="s">
        <v>9</v>
      </c>
      <c r="H164" s="11">
        <v>0</v>
      </c>
      <c r="I164" s="93"/>
    </row>
    <row r="165" spans="2:11" ht="22.5" customHeight="1">
      <c r="B165" s="96"/>
      <c r="C165" s="153"/>
      <c r="D165" s="87"/>
      <c r="E165" s="87"/>
      <c r="F165" s="90"/>
      <c r="G165" s="13" t="s">
        <v>10</v>
      </c>
      <c r="H165" s="11">
        <v>28.3</v>
      </c>
      <c r="I165" s="93"/>
    </row>
    <row r="166" spans="2:11" ht="37.5" customHeight="1">
      <c r="B166" s="97"/>
      <c r="C166" s="154"/>
      <c r="D166" s="88"/>
      <c r="E166" s="88"/>
      <c r="F166" s="91"/>
      <c r="G166" s="13" t="s">
        <v>11</v>
      </c>
      <c r="H166" s="11">
        <v>0</v>
      </c>
      <c r="I166" s="94"/>
    </row>
    <row r="167" spans="2:11" s="63" customFormat="1" ht="30" customHeight="1">
      <c r="B167" s="165" t="s">
        <v>91</v>
      </c>
      <c r="C167" s="168" t="s">
        <v>76</v>
      </c>
      <c r="D167" s="143" t="s">
        <v>84</v>
      </c>
      <c r="E167" s="86" t="s">
        <v>125</v>
      </c>
      <c r="F167" s="89">
        <v>44926</v>
      </c>
      <c r="G167" s="59" t="s">
        <v>7</v>
      </c>
      <c r="H167" s="60">
        <f>H168+H169+H170+H171</f>
        <v>20397.600000000002</v>
      </c>
      <c r="I167" s="158"/>
      <c r="J167" s="61">
        <f>J169+J170</f>
        <v>21200.800000000003</v>
      </c>
      <c r="K167" s="62">
        <f>J167-H167</f>
        <v>803.20000000000073</v>
      </c>
    </row>
    <row r="168" spans="2:11" s="24" customFormat="1" ht="30" customHeight="1">
      <c r="B168" s="166"/>
      <c r="C168" s="169"/>
      <c r="D168" s="144"/>
      <c r="E168" s="87"/>
      <c r="F168" s="90"/>
      <c r="G168" s="64" t="s">
        <v>8</v>
      </c>
      <c r="H168" s="60">
        <v>0</v>
      </c>
      <c r="I168" s="159"/>
      <c r="J168" s="22"/>
      <c r="K168" s="23"/>
    </row>
    <row r="169" spans="2:11" s="24" customFormat="1" ht="30" customHeight="1">
      <c r="B169" s="166"/>
      <c r="C169" s="169"/>
      <c r="D169" s="144"/>
      <c r="E169" s="87"/>
      <c r="F169" s="90"/>
      <c r="G169" s="64" t="s">
        <v>9</v>
      </c>
      <c r="H169" s="60">
        <f>H174+H179+H184+H189+H194+H199+H204</f>
        <v>3334.2000000000003</v>
      </c>
      <c r="I169" s="159"/>
      <c r="J169" s="74">
        <v>4958.1000000000004</v>
      </c>
      <c r="K169" s="19">
        <f>J169-H169</f>
        <v>1623.9</v>
      </c>
    </row>
    <row r="170" spans="2:11" s="24" customFormat="1" ht="30" customHeight="1">
      <c r="B170" s="166"/>
      <c r="C170" s="169"/>
      <c r="D170" s="144"/>
      <c r="E170" s="87"/>
      <c r="F170" s="90"/>
      <c r="G170" s="64" t="s">
        <v>10</v>
      </c>
      <c r="H170" s="60">
        <f>H175+H180+H185+H190+H195+H200+H205</f>
        <v>17063.400000000001</v>
      </c>
      <c r="I170" s="159"/>
      <c r="J170" s="18">
        <v>16242.7</v>
      </c>
      <c r="K170" s="19">
        <f>J170-H170</f>
        <v>-820.70000000000073</v>
      </c>
    </row>
    <row r="171" spans="2:11" s="24" customFormat="1" ht="30" customHeight="1">
      <c r="B171" s="167"/>
      <c r="C171" s="170"/>
      <c r="D171" s="145"/>
      <c r="E171" s="88"/>
      <c r="F171" s="91"/>
      <c r="G171" s="64" t="s">
        <v>11</v>
      </c>
      <c r="H171" s="60">
        <v>0</v>
      </c>
      <c r="I171" s="160"/>
      <c r="J171" s="22"/>
      <c r="K171" s="23"/>
    </row>
    <row r="172" spans="2:11" s="10" customFormat="1" ht="20.25" customHeight="1">
      <c r="B172" s="95" t="s">
        <v>93</v>
      </c>
      <c r="C172" s="98" t="s">
        <v>148</v>
      </c>
      <c r="D172" s="86"/>
      <c r="E172" s="86" t="s">
        <v>125</v>
      </c>
      <c r="F172" s="89">
        <v>44926</v>
      </c>
      <c r="G172" s="35" t="s">
        <v>7</v>
      </c>
      <c r="H172" s="11">
        <f>H173+H174+H175+H176</f>
        <v>1483</v>
      </c>
      <c r="I172" s="92" t="s">
        <v>61</v>
      </c>
      <c r="J172" s="8"/>
      <c r="K172" s="9"/>
    </row>
    <row r="173" spans="2:11" ht="21" customHeight="1">
      <c r="B173" s="96"/>
      <c r="C173" s="99"/>
      <c r="D173" s="87"/>
      <c r="E173" s="87"/>
      <c r="F173" s="90"/>
      <c r="G173" s="13" t="s">
        <v>8</v>
      </c>
      <c r="H173" s="11">
        <v>0</v>
      </c>
      <c r="I173" s="93"/>
    </row>
    <row r="174" spans="2:11" ht="21.75" customHeight="1">
      <c r="B174" s="96"/>
      <c r="C174" s="99"/>
      <c r="D174" s="87"/>
      <c r="E174" s="87"/>
      <c r="F174" s="90"/>
      <c r="G174" s="13" t="s">
        <v>9</v>
      </c>
      <c r="H174" s="11">
        <v>0</v>
      </c>
      <c r="I174" s="93"/>
    </row>
    <row r="175" spans="2:11" ht="21" customHeight="1">
      <c r="B175" s="96"/>
      <c r="C175" s="99"/>
      <c r="D175" s="87"/>
      <c r="E175" s="87"/>
      <c r="F175" s="90"/>
      <c r="G175" s="13" t="s">
        <v>10</v>
      </c>
      <c r="H175" s="11">
        <v>1483</v>
      </c>
      <c r="I175" s="93"/>
    </row>
    <row r="176" spans="2:11" ht="35.25" customHeight="1">
      <c r="B176" s="97"/>
      <c r="C176" s="100"/>
      <c r="D176" s="88"/>
      <c r="E176" s="88"/>
      <c r="F176" s="91"/>
      <c r="G176" s="13" t="s">
        <v>11</v>
      </c>
      <c r="H176" s="11">
        <v>0</v>
      </c>
      <c r="I176" s="94"/>
    </row>
    <row r="177" spans="2:11" s="43" customFormat="1" ht="20.25" customHeight="1">
      <c r="B177" s="101" t="s">
        <v>92</v>
      </c>
      <c r="C177" s="104" t="s">
        <v>56</v>
      </c>
      <c r="D177" s="107"/>
      <c r="E177" s="86" t="s">
        <v>125</v>
      </c>
      <c r="F177" s="89">
        <v>44926</v>
      </c>
      <c r="G177" s="39" t="s">
        <v>7</v>
      </c>
      <c r="H177" s="75">
        <f>H178+H179+H180+H181</f>
        <v>13484.6</v>
      </c>
      <c r="I177" s="110" t="s">
        <v>60</v>
      </c>
      <c r="J177" s="41"/>
      <c r="K177" s="42"/>
    </row>
    <row r="178" spans="2:11" s="47" customFormat="1" ht="21" customHeight="1">
      <c r="B178" s="102"/>
      <c r="C178" s="105"/>
      <c r="D178" s="108"/>
      <c r="E178" s="87"/>
      <c r="F178" s="90"/>
      <c r="G178" s="44" t="s">
        <v>8</v>
      </c>
      <c r="H178" s="75">
        <v>0</v>
      </c>
      <c r="I178" s="111"/>
      <c r="J178" s="45"/>
      <c r="K178" s="46"/>
    </row>
    <row r="179" spans="2:11" s="47" customFormat="1" ht="21.75" customHeight="1">
      <c r="B179" s="102"/>
      <c r="C179" s="105"/>
      <c r="D179" s="108"/>
      <c r="E179" s="87"/>
      <c r="F179" s="90"/>
      <c r="G179" s="44" t="s">
        <v>9</v>
      </c>
      <c r="H179" s="75">
        <v>0</v>
      </c>
      <c r="I179" s="111"/>
      <c r="J179" s="45"/>
      <c r="K179" s="46"/>
    </row>
    <row r="180" spans="2:11" s="47" customFormat="1" ht="21" customHeight="1">
      <c r="B180" s="102"/>
      <c r="C180" s="105"/>
      <c r="D180" s="108"/>
      <c r="E180" s="87"/>
      <c r="F180" s="90"/>
      <c r="G180" s="44" t="s">
        <v>10</v>
      </c>
      <c r="H180" s="75">
        <v>13484.6</v>
      </c>
      <c r="I180" s="111"/>
      <c r="J180" s="45"/>
      <c r="K180" s="46"/>
    </row>
    <row r="181" spans="2:11" s="47" customFormat="1" ht="30.75" customHeight="1">
      <c r="B181" s="103"/>
      <c r="C181" s="106"/>
      <c r="D181" s="109"/>
      <c r="E181" s="88"/>
      <c r="F181" s="91"/>
      <c r="G181" s="44" t="s">
        <v>11</v>
      </c>
      <c r="H181" s="75">
        <v>0</v>
      </c>
      <c r="I181" s="112"/>
      <c r="J181" s="45"/>
      <c r="K181" s="46"/>
    </row>
    <row r="182" spans="2:11" s="43" customFormat="1" ht="20.25" customHeight="1">
      <c r="B182" s="101" t="s">
        <v>98</v>
      </c>
      <c r="C182" s="104" t="s">
        <v>77</v>
      </c>
      <c r="D182" s="107"/>
      <c r="E182" s="86" t="s">
        <v>125</v>
      </c>
      <c r="F182" s="89">
        <v>44926</v>
      </c>
      <c r="G182" s="39" t="s">
        <v>7</v>
      </c>
      <c r="H182" s="75">
        <f>H183+H184+H185+H186</f>
        <v>1995.8</v>
      </c>
      <c r="I182" s="110" t="s">
        <v>59</v>
      </c>
      <c r="J182" s="41"/>
      <c r="K182" s="42"/>
    </row>
    <row r="183" spans="2:11" s="47" customFormat="1" ht="21" customHeight="1">
      <c r="B183" s="102"/>
      <c r="C183" s="105"/>
      <c r="D183" s="108"/>
      <c r="E183" s="87"/>
      <c r="F183" s="90"/>
      <c r="G183" s="44" t="s">
        <v>8</v>
      </c>
      <c r="H183" s="75">
        <v>0</v>
      </c>
      <c r="I183" s="111"/>
      <c r="J183" s="45"/>
      <c r="K183" s="46"/>
    </row>
    <row r="184" spans="2:11" s="47" customFormat="1" ht="21.75" customHeight="1">
      <c r="B184" s="102"/>
      <c r="C184" s="105"/>
      <c r="D184" s="108"/>
      <c r="E184" s="87"/>
      <c r="F184" s="90"/>
      <c r="G184" s="44" t="s">
        <v>9</v>
      </c>
      <c r="H184" s="75">
        <v>0</v>
      </c>
      <c r="I184" s="111"/>
      <c r="J184" s="45"/>
      <c r="K184" s="46"/>
    </row>
    <row r="185" spans="2:11" s="47" customFormat="1" ht="21" customHeight="1">
      <c r="B185" s="102"/>
      <c r="C185" s="105"/>
      <c r="D185" s="108"/>
      <c r="E185" s="87"/>
      <c r="F185" s="90"/>
      <c r="G185" s="44" t="s">
        <v>10</v>
      </c>
      <c r="H185" s="75">
        <v>1995.8</v>
      </c>
      <c r="I185" s="111"/>
      <c r="J185" s="45"/>
      <c r="K185" s="46"/>
    </row>
    <row r="186" spans="2:11" s="47" customFormat="1" ht="30.75" customHeight="1">
      <c r="B186" s="103"/>
      <c r="C186" s="106"/>
      <c r="D186" s="109"/>
      <c r="E186" s="88"/>
      <c r="F186" s="91"/>
      <c r="G186" s="44" t="s">
        <v>11</v>
      </c>
      <c r="H186" s="75">
        <v>0</v>
      </c>
      <c r="I186" s="112"/>
      <c r="J186" s="45"/>
      <c r="K186" s="46"/>
    </row>
    <row r="187" spans="2:11" s="10" customFormat="1" ht="20.25" customHeight="1">
      <c r="B187" s="95" t="s">
        <v>99</v>
      </c>
      <c r="C187" s="98" t="s">
        <v>78</v>
      </c>
      <c r="D187" s="86"/>
      <c r="E187" s="86" t="s">
        <v>125</v>
      </c>
      <c r="F187" s="89">
        <v>44926</v>
      </c>
      <c r="G187" s="35" t="s">
        <v>7</v>
      </c>
      <c r="H187" s="11">
        <f>H188+H189+H190+H191</f>
        <v>1608</v>
      </c>
      <c r="I187" s="92" t="s">
        <v>58</v>
      </c>
      <c r="J187" s="8"/>
      <c r="K187" s="9"/>
    </row>
    <row r="188" spans="2:11" ht="21" customHeight="1">
      <c r="B188" s="96"/>
      <c r="C188" s="99"/>
      <c r="D188" s="87"/>
      <c r="E188" s="87"/>
      <c r="F188" s="90"/>
      <c r="G188" s="13" t="s">
        <v>8</v>
      </c>
      <c r="H188" s="11">
        <v>0</v>
      </c>
      <c r="I188" s="93"/>
    </row>
    <row r="189" spans="2:11" ht="21.75" customHeight="1">
      <c r="B189" s="96"/>
      <c r="C189" s="99"/>
      <c r="D189" s="87"/>
      <c r="E189" s="87"/>
      <c r="F189" s="90"/>
      <c r="G189" s="13" t="s">
        <v>9</v>
      </c>
      <c r="H189" s="11">
        <v>1608</v>
      </c>
      <c r="I189" s="93"/>
    </row>
    <row r="190" spans="2:11" ht="21" customHeight="1">
      <c r="B190" s="96"/>
      <c r="C190" s="99"/>
      <c r="D190" s="87"/>
      <c r="E190" s="87"/>
      <c r="F190" s="90"/>
      <c r="G190" s="13" t="s">
        <v>10</v>
      </c>
      <c r="H190" s="11">
        <v>0</v>
      </c>
      <c r="I190" s="93"/>
    </row>
    <row r="191" spans="2:11" ht="30.75" customHeight="1">
      <c r="B191" s="97"/>
      <c r="C191" s="100"/>
      <c r="D191" s="88"/>
      <c r="E191" s="88"/>
      <c r="F191" s="91"/>
      <c r="G191" s="13" t="s">
        <v>11</v>
      </c>
      <c r="H191" s="11">
        <v>0</v>
      </c>
      <c r="I191" s="94"/>
    </row>
    <row r="192" spans="2:11" s="10" customFormat="1" ht="20.25" customHeight="1">
      <c r="B192" s="95" t="s">
        <v>100</v>
      </c>
      <c r="C192" s="98" t="s">
        <v>79</v>
      </c>
      <c r="D192" s="86"/>
      <c r="E192" s="86" t="s">
        <v>125</v>
      </c>
      <c r="F192" s="89">
        <v>44926</v>
      </c>
      <c r="G192" s="35" t="s">
        <v>7</v>
      </c>
      <c r="H192" s="11">
        <f>H193+H194+H195+H196</f>
        <v>1556.9</v>
      </c>
      <c r="I192" s="92" t="s">
        <v>62</v>
      </c>
      <c r="J192" s="8"/>
      <c r="K192" s="9"/>
    </row>
    <row r="193" spans="2:11" ht="21" customHeight="1">
      <c r="B193" s="96"/>
      <c r="C193" s="99"/>
      <c r="D193" s="87"/>
      <c r="E193" s="87"/>
      <c r="F193" s="90"/>
      <c r="G193" s="13" t="s">
        <v>8</v>
      </c>
      <c r="H193" s="11">
        <v>0</v>
      </c>
      <c r="I193" s="93"/>
    </row>
    <row r="194" spans="2:11" ht="29.25" customHeight="1">
      <c r="B194" s="96"/>
      <c r="C194" s="99"/>
      <c r="D194" s="87"/>
      <c r="E194" s="87"/>
      <c r="F194" s="90"/>
      <c r="G194" s="13" t="s">
        <v>9</v>
      </c>
      <c r="H194" s="11">
        <v>1556.9</v>
      </c>
      <c r="I194" s="93"/>
    </row>
    <row r="195" spans="2:11" ht="31.5" customHeight="1">
      <c r="B195" s="96"/>
      <c r="C195" s="99"/>
      <c r="D195" s="87"/>
      <c r="E195" s="87"/>
      <c r="F195" s="90"/>
      <c r="G195" s="13" t="s">
        <v>10</v>
      </c>
      <c r="H195" s="11">
        <v>0</v>
      </c>
      <c r="I195" s="93"/>
    </row>
    <row r="196" spans="2:11" ht="56.25" customHeight="1">
      <c r="B196" s="97"/>
      <c r="C196" s="100"/>
      <c r="D196" s="88"/>
      <c r="E196" s="88"/>
      <c r="F196" s="91"/>
      <c r="G196" s="13" t="s">
        <v>11</v>
      </c>
      <c r="H196" s="11">
        <v>0</v>
      </c>
      <c r="I196" s="94"/>
    </row>
    <row r="197" spans="2:11" s="10" customFormat="1" ht="28.5" customHeight="1">
      <c r="B197" s="95" t="s">
        <v>101</v>
      </c>
      <c r="C197" s="98" t="s">
        <v>80</v>
      </c>
      <c r="D197" s="86"/>
      <c r="E197" s="86" t="s">
        <v>125</v>
      </c>
      <c r="F197" s="89">
        <v>44926</v>
      </c>
      <c r="G197" s="35" t="s">
        <v>7</v>
      </c>
      <c r="H197" s="11">
        <f>H198+H199+H200+H201</f>
        <v>100</v>
      </c>
      <c r="I197" s="92" t="s">
        <v>120</v>
      </c>
      <c r="J197" s="8"/>
      <c r="K197" s="9"/>
    </row>
    <row r="198" spans="2:11" ht="33.75" customHeight="1">
      <c r="B198" s="96"/>
      <c r="C198" s="99"/>
      <c r="D198" s="87"/>
      <c r="E198" s="87"/>
      <c r="F198" s="90"/>
      <c r="G198" s="13" t="s">
        <v>8</v>
      </c>
      <c r="H198" s="11">
        <v>0</v>
      </c>
      <c r="I198" s="93"/>
    </row>
    <row r="199" spans="2:11" ht="33" customHeight="1">
      <c r="B199" s="96"/>
      <c r="C199" s="99"/>
      <c r="D199" s="87"/>
      <c r="E199" s="87"/>
      <c r="F199" s="90"/>
      <c r="G199" s="13" t="s">
        <v>9</v>
      </c>
      <c r="H199" s="11">
        <v>0</v>
      </c>
      <c r="I199" s="93"/>
    </row>
    <row r="200" spans="2:11" ht="37.5" customHeight="1">
      <c r="B200" s="96"/>
      <c r="C200" s="99"/>
      <c r="D200" s="87"/>
      <c r="E200" s="87"/>
      <c r="F200" s="90"/>
      <c r="G200" s="13" t="s">
        <v>10</v>
      </c>
      <c r="H200" s="11">
        <v>100</v>
      </c>
      <c r="I200" s="93"/>
    </row>
    <row r="201" spans="2:11" ht="45" customHeight="1">
      <c r="B201" s="97"/>
      <c r="C201" s="100"/>
      <c r="D201" s="88"/>
      <c r="E201" s="88"/>
      <c r="F201" s="91"/>
      <c r="G201" s="13" t="s">
        <v>11</v>
      </c>
      <c r="H201" s="11">
        <v>0</v>
      </c>
      <c r="I201" s="94"/>
    </row>
    <row r="202" spans="2:11" s="10" customFormat="1" ht="27.75" customHeight="1">
      <c r="B202" s="95" t="s">
        <v>103</v>
      </c>
      <c r="C202" s="98" t="s">
        <v>105</v>
      </c>
      <c r="D202" s="86"/>
      <c r="E202" s="86" t="s">
        <v>125</v>
      </c>
      <c r="F202" s="89">
        <v>44926</v>
      </c>
      <c r="G202" s="35" t="s">
        <v>7</v>
      </c>
      <c r="H202" s="11">
        <f>H203+H204+H205+H206</f>
        <v>169.3</v>
      </c>
      <c r="I202" s="86" t="s">
        <v>104</v>
      </c>
      <c r="J202" s="8"/>
      <c r="K202" s="9"/>
    </row>
    <row r="203" spans="2:11" ht="33.75" customHeight="1">
      <c r="B203" s="96"/>
      <c r="C203" s="99"/>
      <c r="D203" s="87"/>
      <c r="E203" s="87"/>
      <c r="F203" s="90"/>
      <c r="G203" s="13" t="s">
        <v>8</v>
      </c>
      <c r="H203" s="11">
        <v>0</v>
      </c>
      <c r="I203" s="87"/>
    </row>
    <row r="204" spans="2:11" ht="33" customHeight="1">
      <c r="B204" s="96"/>
      <c r="C204" s="99"/>
      <c r="D204" s="87"/>
      <c r="E204" s="87"/>
      <c r="F204" s="90"/>
      <c r="G204" s="13" t="s">
        <v>9</v>
      </c>
      <c r="H204" s="11">
        <v>169.3</v>
      </c>
      <c r="I204" s="87"/>
    </row>
    <row r="205" spans="2:11" ht="37.5" customHeight="1">
      <c r="B205" s="96"/>
      <c r="C205" s="99"/>
      <c r="D205" s="87"/>
      <c r="E205" s="87"/>
      <c r="F205" s="90"/>
      <c r="G205" s="13" t="s">
        <v>10</v>
      </c>
      <c r="H205" s="11">
        <v>0</v>
      </c>
      <c r="I205" s="87"/>
    </row>
    <row r="206" spans="2:11" ht="45" customHeight="1">
      <c r="B206" s="97"/>
      <c r="C206" s="100"/>
      <c r="D206" s="88"/>
      <c r="E206" s="88"/>
      <c r="F206" s="91"/>
      <c r="G206" s="13" t="s">
        <v>11</v>
      </c>
      <c r="H206" s="11">
        <v>0</v>
      </c>
      <c r="I206" s="88"/>
    </row>
    <row r="207" spans="2:11" s="76" customFormat="1" ht="16.5" customHeight="1">
      <c r="J207" s="2"/>
      <c r="K207" s="2"/>
    </row>
    <row r="208" spans="2:11" s="76" customFormat="1">
      <c r="J208" s="2"/>
      <c r="K208" s="2"/>
    </row>
    <row r="209" spans="10:11" s="76" customFormat="1">
      <c r="J209" s="2"/>
      <c r="K209" s="2"/>
    </row>
    <row r="210" spans="10:11" s="76" customFormat="1">
      <c r="J210" s="2"/>
      <c r="K210" s="2"/>
    </row>
    <row r="211" spans="10:11" s="76" customFormat="1">
      <c r="J211" s="2"/>
      <c r="K211" s="2"/>
    </row>
    <row r="212" spans="10:11" s="76" customFormat="1">
      <c r="J212" s="2"/>
      <c r="K212" s="2"/>
    </row>
    <row r="213" spans="10:11" s="76" customFormat="1">
      <c r="J213" s="2"/>
      <c r="K213" s="2"/>
    </row>
    <row r="214" spans="10:11" s="76" customFormat="1">
      <c r="J214" s="2"/>
      <c r="K214" s="2"/>
    </row>
    <row r="215" spans="10:11" s="76" customFormat="1">
      <c r="J215" s="2"/>
      <c r="K215" s="2"/>
    </row>
    <row r="216" spans="10:11" s="76" customFormat="1">
      <c r="J216" s="2"/>
      <c r="K216" s="2"/>
    </row>
    <row r="217" spans="10:11" s="76" customFormat="1">
      <c r="J217" s="2"/>
      <c r="K217" s="2"/>
    </row>
    <row r="218" spans="10:11" s="76" customFormat="1">
      <c r="J218" s="2"/>
      <c r="K218" s="2"/>
    </row>
    <row r="219" spans="10:11" s="76" customFormat="1">
      <c r="J219" s="2"/>
      <c r="K219" s="2"/>
    </row>
    <row r="220" spans="10:11" s="76" customFormat="1">
      <c r="J220" s="2"/>
      <c r="K220" s="2"/>
    </row>
    <row r="221" spans="10:11" s="76" customFormat="1">
      <c r="J221" s="2"/>
      <c r="K221" s="2"/>
    </row>
    <row r="222" spans="10:11" s="76" customFormat="1">
      <c r="J222" s="2"/>
      <c r="K222" s="2"/>
    </row>
    <row r="223" spans="10:11" s="76" customFormat="1">
      <c r="J223" s="2"/>
      <c r="K223" s="2"/>
    </row>
    <row r="224" spans="10:11" s="76" customFormat="1">
      <c r="J224" s="2"/>
      <c r="K224" s="2"/>
    </row>
    <row r="225" spans="10:11" s="76" customFormat="1">
      <c r="J225" s="2"/>
      <c r="K225" s="2"/>
    </row>
  </sheetData>
  <mergeCells count="295">
    <mergeCell ref="I122:I126"/>
    <mergeCell ref="I157:I161"/>
    <mergeCell ref="F147:F151"/>
    <mergeCell ref="I152:I156"/>
    <mergeCell ref="I147:I151"/>
    <mergeCell ref="B157:B161"/>
    <mergeCell ref="C157:C161"/>
    <mergeCell ref="D157:D161"/>
    <mergeCell ref="E157:E161"/>
    <mergeCell ref="F157:F161"/>
    <mergeCell ref="B152:B156"/>
    <mergeCell ref="C152:C156"/>
    <mergeCell ref="D152:D156"/>
    <mergeCell ref="E152:E156"/>
    <mergeCell ref="F152:F156"/>
    <mergeCell ref="B137:B139"/>
    <mergeCell ref="D137:D139"/>
    <mergeCell ref="C132:C136"/>
    <mergeCell ref="B132:B136"/>
    <mergeCell ref="E137:E139"/>
    <mergeCell ref="F137:F139"/>
    <mergeCell ref="B127:B131"/>
    <mergeCell ref="C127:C131"/>
    <mergeCell ref="I162:I166"/>
    <mergeCell ref="I127:I131"/>
    <mergeCell ref="C137:C141"/>
    <mergeCell ref="D132:D136"/>
    <mergeCell ref="E132:E136"/>
    <mergeCell ref="F132:F136"/>
    <mergeCell ref="I132:I136"/>
    <mergeCell ref="I137:I141"/>
    <mergeCell ref="B167:B171"/>
    <mergeCell ref="C167:C171"/>
    <mergeCell ref="D167:D171"/>
    <mergeCell ref="E167:E171"/>
    <mergeCell ref="F167:F171"/>
    <mergeCell ref="I167:I171"/>
    <mergeCell ref="B142:B146"/>
    <mergeCell ref="C142:C146"/>
    <mergeCell ref="D142:D146"/>
    <mergeCell ref="E142:E146"/>
    <mergeCell ref="F142:F146"/>
    <mergeCell ref="I142:I146"/>
    <mergeCell ref="B147:B151"/>
    <mergeCell ref="C147:C151"/>
    <mergeCell ref="D147:D151"/>
    <mergeCell ref="E147:E151"/>
    <mergeCell ref="B162:B166"/>
    <mergeCell ref="C162:C166"/>
    <mergeCell ref="D162:D166"/>
    <mergeCell ref="E162:E166"/>
    <mergeCell ref="F162:F166"/>
    <mergeCell ref="E117:E121"/>
    <mergeCell ref="F117:F121"/>
    <mergeCell ref="D127:D131"/>
    <mergeCell ref="E127:E131"/>
    <mergeCell ref="F127:F131"/>
    <mergeCell ref="B122:B126"/>
    <mergeCell ref="C122:C126"/>
    <mergeCell ref="D122:D126"/>
    <mergeCell ref="E122:E126"/>
    <mergeCell ref="F122:F126"/>
    <mergeCell ref="I49:I51"/>
    <mergeCell ref="I74:I77"/>
    <mergeCell ref="B52:B54"/>
    <mergeCell ref="B70:B73"/>
    <mergeCell ref="C70:C73"/>
    <mergeCell ref="D70:D73"/>
    <mergeCell ref="E70:E73"/>
    <mergeCell ref="F70:F73"/>
    <mergeCell ref="I70:I73"/>
    <mergeCell ref="B67:B69"/>
    <mergeCell ref="C67:C69"/>
    <mergeCell ref="D67:D69"/>
    <mergeCell ref="E67:E69"/>
    <mergeCell ref="F67:F69"/>
    <mergeCell ref="I67:I69"/>
    <mergeCell ref="B74:B77"/>
    <mergeCell ref="C74:C77"/>
    <mergeCell ref="D74:D77"/>
    <mergeCell ref="E74:E77"/>
    <mergeCell ref="F74:F77"/>
    <mergeCell ref="B49:B51"/>
    <mergeCell ref="C49:C51"/>
    <mergeCell ref="D49:D51"/>
    <mergeCell ref="E49:E51"/>
    <mergeCell ref="I44:I48"/>
    <mergeCell ref="B35:B37"/>
    <mergeCell ref="C35:C37"/>
    <mergeCell ref="D35:D37"/>
    <mergeCell ref="E35:E37"/>
    <mergeCell ref="F35:F37"/>
    <mergeCell ref="I35:I37"/>
    <mergeCell ref="B38:B40"/>
    <mergeCell ref="C38:C40"/>
    <mergeCell ref="D38:D40"/>
    <mergeCell ref="E38:E40"/>
    <mergeCell ref="F38:F40"/>
    <mergeCell ref="I38:I40"/>
    <mergeCell ref="B41:B43"/>
    <mergeCell ref="C41:C43"/>
    <mergeCell ref="D41:D43"/>
    <mergeCell ref="E41:E43"/>
    <mergeCell ref="F41:F43"/>
    <mergeCell ref="I41:I43"/>
    <mergeCell ref="I32:I34"/>
    <mergeCell ref="I21:I25"/>
    <mergeCell ref="B16:B20"/>
    <mergeCell ref="C16:C20"/>
    <mergeCell ref="D16:D20"/>
    <mergeCell ref="E16:E20"/>
    <mergeCell ref="F16:F20"/>
    <mergeCell ref="I16:I20"/>
    <mergeCell ref="B29:B31"/>
    <mergeCell ref="C29:C31"/>
    <mergeCell ref="D29:D31"/>
    <mergeCell ref="E29:E31"/>
    <mergeCell ref="F29:F31"/>
    <mergeCell ref="I29:I31"/>
    <mergeCell ref="B26:B28"/>
    <mergeCell ref="C26:C28"/>
    <mergeCell ref="D26:D28"/>
    <mergeCell ref="E26:E28"/>
    <mergeCell ref="F26:F28"/>
    <mergeCell ref="B21:B25"/>
    <mergeCell ref="C21:C25"/>
    <mergeCell ref="D21:D25"/>
    <mergeCell ref="E21:E25"/>
    <mergeCell ref="B32:B34"/>
    <mergeCell ref="I9:I10"/>
    <mergeCell ref="B7:I7"/>
    <mergeCell ref="B11:B15"/>
    <mergeCell ref="C11:C15"/>
    <mergeCell ref="D11:D15"/>
    <mergeCell ref="E11:E15"/>
    <mergeCell ref="F11:F15"/>
    <mergeCell ref="I11:I15"/>
    <mergeCell ref="E9:F9"/>
    <mergeCell ref="C9:C10"/>
    <mergeCell ref="B9:B10"/>
    <mergeCell ref="D9:D10"/>
    <mergeCell ref="G9:G10"/>
    <mergeCell ref="H9:H10"/>
    <mergeCell ref="C32:C34"/>
    <mergeCell ref="D32:D34"/>
    <mergeCell ref="E32:E34"/>
    <mergeCell ref="F32:F34"/>
    <mergeCell ref="B44:B48"/>
    <mergeCell ref="C44:C48"/>
    <mergeCell ref="D44:D48"/>
    <mergeCell ref="E44:E48"/>
    <mergeCell ref="F44:F48"/>
    <mergeCell ref="F49:F51"/>
    <mergeCell ref="I192:I196"/>
    <mergeCell ref="B197:B201"/>
    <mergeCell ref="C197:C201"/>
    <mergeCell ref="D197:D201"/>
    <mergeCell ref="E197:E201"/>
    <mergeCell ref="F197:F201"/>
    <mergeCell ref="C82:C86"/>
    <mergeCell ref="D82:D86"/>
    <mergeCell ref="E82:E86"/>
    <mergeCell ref="F82:F86"/>
    <mergeCell ref="I82:I86"/>
    <mergeCell ref="B90:B92"/>
    <mergeCell ref="C90:C92"/>
    <mergeCell ref="D90:D92"/>
    <mergeCell ref="E90:E92"/>
    <mergeCell ref="F90:F92"/>
    <mergeCell ref="I90:I92"/>
    <mergeCell ref="I99:I101"/>
    <mergeCell ref="B96:B98"/>
    <mergeCell ref="C96:C98"/>
    <mergeCell ref="D96:D98"/>
    <mergeCell ref="E96:E98"/>
    <mergeCell ref="F96:F98"/>
    <mergeCell ref="F187:F191"/>
    <mergeCell ref="I187:I191"/>
    <mergeCell ref="B192:B196"/>
    <mergeCell ref="C192:C196"/>
    <mergeCell ref="D192:D196"/>
    <mergeCell ref="E192:E196"/>
    <mergeCell ref="F192:F196"/>
    <mergeCell ref="B93:B95"/>
    <mergeCell ref="C93:C95"/>
    <mergeCell ref="D93:D95"/>
    <mergeCell ref="E93:E95"/>
    <mergeCell ref="F93:F95"/>
    <mergeCell ref="I93:I95"/>
    <mergeCell ref="B99:B101"/>
    <mergeCell ref="C99:C101"/>
    <mergeCell ref="D99:D101"/>
    <mergeCell ref="E99:E101"/>
    <mergeCell ref="F99:F101"/>
    <mergeCell ref="I96:I98"/>
    <mergeCell ref="B172:B176"/>
    <mergeCell ref="C172:C176"/>
    <mergeCell ref="D172:D176"/>
    <mergeCell ref="E172:E176"/>
    <mergeCell ref="F172:F176"/>
    <mergeCell ref="B87:B89"/>
    <mergeCell ref="C87:C89"/>
    <mergeCell ref="D87:D89"/>
    <mergeCell ref="E87:E89"/>
    <mergeCell ref="F87:F89"/>
    <mergeCell ref="I87:I89"/>
    <mergeCell ref="B82:B86"/>
    <mergeCell ref="B78:B81"/>
    <mergeCell ref="C78:C81"/>
    <mergeCell ref="D78:D81"/>
    <mergeCell ref="E78:E81"/>
    <mergeCell ref="F78:F81"/>
    <mergeCell ref="I78:I81"/>
    <mergeCell ref="B61:B63"/>
    <mergeCell ref="C61:C63"/>
    <mergeCell ref="D61:D63"/>
    <mergeCell ref="E61:E63"/>
    <mergeCell ref="F61:F63"/>
    <mergeCell ref="I61:I63"/>
    <mergeCell ref="B64:B66"/>
    <mergeCell ref="C64:C66"/>
    <mergeCell ref="D64:D66"/>
    <mergeCell ref="E64:E66"/>
    <mergeCell ref="F64:F66"/>
    <mergeCell ref="I64:I66"/>
    <mergeCell ref="H1:I1"/>
    <mergeCell ref="H2:I2"/>
    <mergeCell ref="H3:I3"/>
    <mergeCell ref="H4:I4"/>
    <mergeCell ref="H5:I5"/>
    <mergeCell ref="B58:B60"/>
    <mergeCell ref="C58:C60"/>
    <mergeCell ref="D58:D60"/>
    <mergeCell ref="E58:E60"/>
    <mergeCell ref="F58:F60"/>
    <mergeCell ref="I58:I60"/>
    <mergeCell ref="C52:C54"/>
    <mergeCell ref="D52:D54"/>
    <mergeCell ref="E52:E54"/>
    <mergeCell ref="F52:F54"/>
    <mergeCell ref="I52:I54"/>
    <mergeCell ref="B55:B57"/>
    <mergeCell ref="F21:F25"/>
    <mergeCell ref="I26:I28"/>
    <mergeCell ref="C55:C57"/>
    <mergeCell ref="D55:D57"/>
    <mergeCell ref="E55:E57"/>
    <mergeCell ref="F55:F57"/>
    <mergeCell ref="I55:I57"/>
    <mergeCell ref="B202:B206"/>
    <mergeCell ref="C202:C206"/>
    <mergeCell ref="D202:D206"/>
    <mergeCell ref="E202:E206"/>
    <mergeCell ref="F202:F206"/>
    <mergeCell ref="I202:I206"/>
    <mergeCell ref="I172:I176"/>
    <mergeCell ref="B177:B181"/>
    <mergeCell ref="C177:C181"/>
    <mergeCell ref="D177:D181"/>
    <mergeCell ref="E177:E181"/>
    <mergeCell ref="F177:F181"/>
    <mergeCell ref="I177:I181"/>
    <mergeCell ref="I197:I201"/>
    <mergeCell ref="B182:B186"/>
    <mergeCell ref="C182:C186"/>
    <mergeCell ref="D182:D186"/>
    <mergeCell ref="E182:E186"/>
    <mergeCell ref="F182:F186"/>
    <mergeCell ref="I182:I186"/>
    <mergeCell ref="B187:B191"/>
    <mergeCell ref="C187:C191"/>
    <mergeCell ref="D187:D191"/>
    <mergeCell ref="E187:E191"/>
    <mergeCell ref="I117:I121"/>
    <mergeCell ref="B102:B106"/>
    <mergeCell ref="C102:C106"/>
    <mergeCell ref="D102:D106"/>
    <mergeCell ref="E102:E106"/>
    <mergeCell ref="F102:F106"/>
    <mergeCell ref="I102:I106"/>
    <mergeCell ref="I112:I116"/>
    <mergeCell ref="I107:I111"/>
    <mergeCell ref="C107:C111"/>
    <mergeCell ref="D107:D111"/>
    <mergeCell ref="E107:E111"/>
    <mergeCell ref="F107:F111"/>
    <mergeCell ref="B112:B116"/>
    <mergeCell ref="C112:C116"/>
    <mergeCell ref="D112:D116"/>
    <mergeCell ref="E112:E116"/>
    <mergeCell ref="F112:F116"/>
    <mergeCell ref="B107:B111"/>
    <mergeCell ref="B117:B121"/>
    <mergeCell ref="C117:C121"/>
    <mergeCell ref="D117:D121"/>
  </mergeCells>
  <pageMargins left="7.874015748031496E-2" right="0.11811023622047245" top="0.86614173228346458" bottom="0.35433070866141736" header="0.31496062992125984" footer="0.31496062992125984"/>
  <pageSetup paperSize="9" scale="54" fitToHeight="5" orientation="landscape" horizontalDpi="180" verticalDpi="180" r:id="rId1"/>
  <rowBreaks count="6" manualBreakCount="6">
    <brk id="31" max="8" man="1"/>
    <brk id="57" max="8" man="1"/>
    <brk id="89" max="8" man="1"/>
    <brk id="116" max="8" man="1"/>
    <brk id="146" max="8" man="1"/>
    <brk id="176"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2022 год</vt:lpstr>
      <vt:lpstr>'2022 год'!Область_печати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2022-01-17T07:36:33Z</dcterms:modified>
</cp:coreProperties>
</file>