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810" windowWidth="15480" windowHeight="67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6" i="1"/>
  <c r="H63"/>
  <c r="H131"/>
  <c r="H48"/>
  <c r="H59"/>
  <c r="H110"/>
  <c r="H108" s="1"/>
  <c r="H105"/>
  <c r="H155"/>
  <c r="H30"/>
  <c r="H86"/>
  <c r="H121" l="1"/>
  <c r="H113" s="1"/>
  <c r="H70" l="1"/>
  <c r="H89" l="1"/>
  <c r="H136" l="1"/>
  <c r="H156"/>
  <c r="H65"/>
  <c r="H56"/>
  <c r="H53"/>
  <c r="H40"/>
  <c r="H101" l="1"/>
  <c r="H64" s="1"/>
  <c r="H69" l="1"/>
  <c r="H68" s="1"/>
  <c r="H137" l="1"/>
  <c r="H120"/>
  <c r="H112" s="1"/>
  <c r="H111" s="1"/>
  <c r="H135" l="1"/>
  <c r="H150"/>
  <c r="H153"/>
  <c r="H24" l="1"/>
  <c r="H43"/>
  <c r="H99" l="1"/>
  <c r="H96"/>
  <c r="H28"/>
  <c r="H46" l="1"/>
  <c r="H129" l="1"/>
  <c r="H132"/>
  <c r="H102"/>
  <c r="H34" l="1"/>
  <c r="H37"/>
  <c r="H92" l="1"/>
  <c r="H144" l="1"/>
  <c r="H23" l="1"/>
  <c r="H22" s="1"/>
  <c r="H31"/>
  <c r="H127" l="1"/>
  <c r="H75" l="1"/>
  <c r="H78"/>
  <c r="H124"/>
  <c r="H81" l="1"/>
  <c r="H20" l="1"/>
  <c r="H17" s="1"/>
  <c r="H25" l="1"/>
  <c r="H72" l="1"/>
  <c r="H119" l="1"/>
  <c r="H114"/>
  <c r="H21"/>
  <c r="H19" l="1"/>
  <c r="H62"/>
  <c r="H18"/>
  <c r="H16" s="1"/>
</calcChain>
</file>

<file path=xl/sharedStrings.xml><?xml version="1.0" encoding="utf-8"?>
<sst xmlns="http://schemas.openxmlformats.org/spreadsheetml/2006/main" count="334" uniqueCount="124">
  <si>
    <t>№ П/П</t>
  </si>
  <si>
    <t xml:space="preserve">Источники финансирования  </t>
  </si>
  <si>
    <t>Всего</t>
  </si>
  <si>
    <t>Областной  бюджет</t>
  </si>
  <si>
    <t>городской  бюджет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</si>
  <si>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</si>
  <si>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</si>
  <si>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</si>
  <si>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</si>
  <si>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</si>
  <si>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 xml:space="preserve">Наименование муниципальной программы, подпрограммы, отдельного мероприятия, мероприятия, проекта </t>
  </si>
  <si>
    <t>1.1.1.</t>
  </si>
  <si>
    <t>1.2.1</t>
  </si>
  <si>
    <t>Ремонт автомобильной  дороги по ул. Красная</t>
  </si>
  <si>
    <t>2.1.5.</t>
  </si>
  <si>
    <t>2.1.6.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</si>
  <si>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</si>
  <si>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</si>
  <si>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</si>
  <si>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</si>
  <si>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</si>
  <si>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</si>
  <si>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</si>
  <si>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</si>
  <si>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</si>
  <si>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4.1.</t>
  </si>
  <si>
    <t>4.2.</t>
  </si>
  <si>
    <t>3.4.</t>
  </si>
  <si>
    <t xml:space="preserve">Ремонт автомобильной дороги по ул. Советская  </t>
  </si>
  <si>
    <t>2.</t>
  </si>
  <si>
    <t>2.1.</t>
  </si>
  <si>
    <t>2.2.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</si>
  <si>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</si>
  <si>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</si>
  <si>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>2.13.</t>
  </si>
  <si>
    <t>1.1.4.</t>
  </si>
  <si>
    <t>1.2.2</t>
  </si>
  <si>
    <t>Конкурс в дошкольных образовательных учреждениях «Зеленый огонек»</t>
  </si>
  <si>
    <t>Отдельное мероприятие "Ремонт автомобильных  дорог общего пользования местного значения города Вятские Поляны" и искусственных сооружений на них</t>
  </si>
  <si>
    <t>Содержание автомобильных дорог общего пользования местного значения  вне границ муниципального образования, субсидия из областного бюджета</t>
  </si>
  <si>
    <t>Разработка проектно-сметной документации  на  светофорных  узлах  согласно  новых стандартов  (предписания  и представления ГИБДД и прокуратуры)</t>
  </si>
  <si>
    <t xml:space="preserve">Устройство горизонтальной дорожной разметки </t>
  </si>
  <si>
    <t>Финансирование  на 2024 год, тыс.рублей</t>
  </si>
  <si>
    <t>4.1</t>
  </si>
  <si>
    <t>4.2</t>
  </si>
  <si>
    <t xml:space="preserve">Мероприятие связанные с  осуществлением пассажирских перевозок </t>
  </si>
  <si>
    <t>3.2.1</t>
  </si>
  <si>
    <t>3.2.2</t>
  </si>
  <si>
    <t>3.2.3</t>
  </si>
  <si>
    <t>Устранение деформаций  на автомобильных дорогах общего пользования местного значения  в границах  муниципального образования</t>
  </si>
  <si>
    <t xml:space="preserve">Ответственный исполнитель, соисполнитель, участник </t>
  </si>
  <si>
    <t>Срок</t>
  </si>
  <si>
    <t>начало</t>
  </si>
  <si>
    <t>реализации</t>
  </si>
  <si>
    <t xml:space="preserve">окончание </t>
  </si>
  <si>
    <t>Муниципальная  программа «Развитие  транспортной   системы» на 2020-2030</t>
  </si>
  <si>
    <t>2.3.</t>
  </si>
  <si>
    <t>2.4.</t>
  </si>
  <si>
    <t>2.5.</t>
  </si>
  <si>
    <t>январь</t>
  </si>
  <si>
    <t xml:space="preserve">декабрь </t>
  </si>
  <si>
    <t>2.2.1</t>
  </si>
  <si>
    <t>2.2.2.</t>
  </si>
  <si>
    <t>2.2.3.</t>
  </si>
  <si>
    <t>Приложение</t>
  </si>
  <si>
    <t>УТВЕРЖДЕН</t>
  </si>
  <si>
    <t>постановлением  администрации</t>
  </si>
  <si>
    <t>г. Вятские Поляны</t>
  </si>
  <si>
    <t>МБУ "ОКС г.Вятские Поляны"</t>
  </si>
  <si>
    <t xml:space="preserve">Управление  образования  г. Вятские Поляны" </t>
  </si>
  <si>
    <t xml:space="preserve"> ИП Галиахметитов</t>
  </si>
  <si>
    <t xml:space="preserve"> Отдельное мероприятие  "Организация  движения   транспорта и пешеходов"</t>
  </si>
  <si>
    <t>1.1</t>
  </si>
  <si>
    <t xml:space="preserve">Ремонт  водотоводного  лотка в районе м-на "Левша" </t>
  </si>
  <si>
    <t>Разработка проекта организации дорожного движения</t>
  </si>
  <si>
    <t>Проверка достоверности   определения  сметной стоимости в госэкспертизе  Кировской области</t>
  </si>
  <si>
    <t>Приобретение  призов и грамот</t>
  </si>
  <si>
    <t xml:space="preserve">Установка дорожных  знаков, ограждения, ремонт светофоров </t>
  </si>
  <si>
    <t xml:space="preserve"> План муниципальной программы муниципального образования городского округа </t>
  </si>
  <si>
    <t>Конкурс "Творчество юных за безопасность  дорожного движения "  для дошкольных и общеобразовательных учреждений</t>
  </si>
  <si>
    <t>Ремонт автомобильной дороги по ул. Тойменка в г Вятские Поляны  дорожный фонд  (субсидия на содержание)</t>
  </si>
  <si>
    <t xml:space="preserve"> "Ремонт автомобильных  дорог общего пользования местного значения города Вятские Поляны" и искусственных сооружений на них (по результатам голосования  жителей города по отбору объектов ремонта)</t>
  </si>
  <si>
    <t>Ремонт автомобильной дороги Вятские Поляны-с. Слудка (2 место)</t>
  </si>
  <si>
    <t>Ремонт автомобильной дороги по ул.Чехова (от дома № 88 до ул. Тойменка) (1 место)</t>
  </si>
  <si>
    <t>Ремонт  автомобильной дороги на рейд (от ул. Тойменка до берега р. Вятка) 0,37км                        (3 место)</t>
  </si>
  <si>
    <t>Ремонт  водотоводного  лотка в районе м-на "Левша" (многочисленные жалобы)</t>
  </si>
  <si>
    <t>Отдельное  мероприятие "Содержание автомобильных  дорог общего пользования местного  значения"</t>
  </si>
  <si>
    <t>Содержание автомобильных дорог общего пользования местного значения  в границах  муниципального образования (благоустройство города Вятские Поляны потребность на год) в т.ч.</t>
  </si>
  <si>
    <t xml:space="preserve">Зимнее и летнее содержание дорог общего пользования местного значения  в границах  муниципального образования (благоустройство города Вятские Поляны потребность на год)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</si>
  <si>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Администрация города Вятские Поляны (отдел бухгалтерского учета), МКУ "Центр комплексной поддержи учреждений", подведомственных УСП г. Вятские  Поляны</t>
  </si>
  <si>
    <t xml:space="preserve">Администрация города Вятские Поляны (отдел бухгалтерского учета), МКУ "Центр комплексной поддержи учреждений", подведомственных УСП г. Вятские Поляны </t>
  </si>
  <si>
    <t xml:space="preserve">Устранение  деформаций и повреждений  покрытия  на автомобильных  дорогах городской уличной сети </t>
  </si>
  <si>
    <t>Отдельное мероприятие "Развитие пассажирских перевозок  на территории муниципального  образования городского  округа город Вятские  Поляны Кировской области"</t>
  </si>
  <si>
    <t xml:space="preserve">Ожидаемый результат  мероприятия  муниципальной   программы (краткое описание) </t>
  </si>
  <si>
    <t xml:space="preserve">Ремонт автомобильной дороги на рейд (от ул. Тойменка до берега р. Вятка), протяженностью 0,37 км                      </t>
  </si>
  <si>
    <t>Ремонт автомобильной дороги по ул. Тойменка в г Вятские Поляны дорожный фонд протяженностью 0,6 км (субсидия на содержание)</t>
  </si>
  <si>
    <t>Управление образования  г. Вятские Поляны", МКУ "Информационно-методический центр"</t>
  </si>
  <si>
    <t>Управление  образования г. Вятские Поляны", МКУ "Информационно-методический центр"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</si>
  <si>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 на 2020-2030 годы"</t>
  </si>
  <si>
    <t xml:space="preserve">город Вятские Поляны Кировской области "Развитие транспортной системы"  </t>
  </si>
  <si>
    <t>на 2020-2030 годы на 2024 год</t>
  </si>
  <si>
    <t>4.3</t>
  </si>
  <si>
    <t>Приобретение подвижного состава  пассажирского транспорта общего пользования</t>
  </si>
  <si>
    <t>приобретение автобусов  в количестве 2 единиц</t>
  </si>
  <si>
    <t>Выделение средств  на выполнение услуг, связанных с осуществлением  регулярных перевозок АО"КировПассажирАвтотранс"</t>
  </si>
  <si>
    <t>Возмещение части затрат АО "КировПассажирАвтотранс" в связи с бесплатным   проездом членов семей военнослужащих</t>
  </si>
  <si>
    <t xml:space="preserve">Устройство горизонтальной дорожной разметки на  дорогах с а/б покрытием (30 км) 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</si>
  <si>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для отдельных категорий граждан</t>
  </si>
  <si>
    <t>Зимнее и летнее содержание автомобильных дорог общего пользования местного значения  в границах  муниципального образования, 97,255 км</t>
  </si>
  <si>
    <t>Ремонт автомобильной дороги Вятские Поляны-с. Слудка протяженностью 0,631 км ( 2 место)</t>
  </si>
  <si>
    <t>Ремонт автомобильной дороги по ул.Чехова (от дома № 88 до ул. Тойменка протяженностью 1,130 км) (1 место)</t>
  </si>
  <si>
    <t xml:space="preserve">Установка дорожных знаков, ограждений, ремонт светофорных узлов, остановочных павильонов  </t>
  </si>
  <si>
    <t>2.6.</t>
  </si>
  <si>
    <t>ООО "Наш город ",ИП Галиахметов</t>
  </si>
  <si>
    <t>ООО "Наш город"                      г. Вятские Поляны"</t>
  </si>
  <si>
    <t>восстановление  асфальтобетонного покрытия тротуара по ул. Ленина 114</t>
  </si>
  <si>
    <t>1.2.3</t>
  </si>
  <si>
    <t>Посвящение в пешеходы</t>
  </si>
  <si>
    <t xml:space="preserve">МБУ "ОКС г.Вятские Поляны" </t>
  </si>
  <si>
    <t xml:space="preserve">ООО "Наш город",  МБУ "ОКС г.Вятские Поляны" 
</t>
  </si>
  <si>
    <t xml:space="preserve">ООО "Наш город  г. Вятские Поляны",  МБУ "ОКС г.Вятские Поляны" 
</t>
  </si>
  <si>
    <t>Содержание автомобильных дорог общего пользования местного значения  в границах  муниципального образования, 97,255км</t>
  </si>
  <si>
    <t>Содержание автомобильных дорог общего пользования местного значения  вне границ муниципального образования, 20,1 км</t>
  </si>
  <si>
    <t xml:space="preserve">от 17.01.2025            №     98    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</si>
</sst>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"/>
    <numFmt numFmtId="166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76">
    <xf numFmtId="0" fontId="0" fillId="0" borderId="0" xfId="0"/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Border="1"/>
    <xf numFmtId="2" fontId="3" fillId="0" borderId="0" xfId="0" applyNumberFormat="1" applyFont="1" applyFill="1" applyBorder="1"/>
    <xf numFmtId="2" fontId="3" fillId="0" borderId="0" xfId="0" applyNumberFormat="1" applyFont="1" applyBorder="1"/>
    <xf numFmtId="2" fontId="3" fillId="0" borderId="0" xfId="0" applyNumberFormat="1" applyFont="1"/>
    <xf numFmtId="0" fontId="3" fillId="0" borderId="8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3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6" xfId="0" applyFont="1" applyBorder="1"/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0" borderId="12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center" vertical="center"/>
    </xf>
    <xf numFmtId="2" fontId="1" fillId="0" borderId="3" xfId="1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/>
    </xf>
    <xf numFmtId="165" fontId="1" fillId="2" borderId="4" xfId="0" applyNumberFormat="1" applyFont="1" applyFill="1" applyBorder="1" applyAlignment="1">
      <alignment horizontal="center" vertical="top"/>
    </xf>
    <xf numFmtId="2" fontId="1" fillId="2" borderId="4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 wrapText="1"/>
    </xf>
    <xf numFmtId="166" fontId="1" fillId="2" borderId="4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1" fillId="2" borderId="10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14" fontId="1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8"/>
  <sheetViews>
    <sheetView tabSelected="1" view="pageBreakPreview" topLeftCell="B1" zoomScaleSheetLayoutView="100" workbookViewId="0">
      <selection activeCell="B10" sqref="B10:H10"/>
    </sheetView>
  </sheetViews>
  <sheetFormatPr defaultRowHeight="15"/>
  <cols>
    <col min="1" max="1" width="3.42578125" style="30" customWidth="1"/>
    <col min="2" max="2" width="8.28515625" style="30" customWidth="1"/>
    <col min="3" max="3" width="27.7109375" style="71" customWidth="1"/>
    <col min="4" max="4" width="23.28515625" style="71" customWidth="1"/>
    <col min="5" max="5" width="10.140625" style="30" customWidth="1"/>
    <col min="6" max="6" width="9.28515625" style="30" customWidth="1"/>
    <col min="7" max="7" width="14.5703125" style="50" customWidth="1"/>
    <col min="8" max="8" width="17.85546875" style="68" customWidth="1"/>
    <col min="9" max="9" width="23.7109375" style="71" customWidth="1"/>
    <col min="10" max="16384" width="9.140625" style="30"/>
  </cols>
  <sheetData>
    <row r="1" spans="2:9">
      <c r="H1" s="68" t="s">
        <v>64</v>
      </c>
    </row>
    <row r="3" spans="2:9">
      <c r="H3" s="68" t="s">
        <v>65</v>
      </c>
    </row>
    <row r="5" spans="2:9">
      <c r="H5" s="68" t="s">
        <v>66</v>
      </c>
    </row>
    <row r="6" spans="2:9">
      <c r="H6" s="68" t="s">
        <v>67</v>
      </c>
    </row>
    <row r="7" spans="2:9">
      <c r="H7" s="68" t="s">
        <v>123</v>
      </c>
    </row>
    <row r="9" spans="2:9" ht="15.75">
      <c r="B9" s="136" t="s">
        <v>78</v>
      </c>
      <c r="C9" s="136"/>
      <c r="D9" s="136"/>
      <c r="E9" s="136"/>
      <c r="F9" s="136"/>
      <c r="G9" s="136"/>
      <c r="H9" s="136"/>
    </row>
    <row r="10" spans="2:9" ht="15.75">
      <c r="B10" s="136" t="s">
        <v>99</v>
      </c>
      <c r="C10" s="136"/>
      <c r="D10" s="136"/>
      <c r="E10" s="136"/>
      <c r="F10" s="136"/>
      <c r="G10" s="136"/>
      <c r="H10" s="136"/>
    </row>
    <row r="11" spans="2:9" ht="15.75">
      <c r="B11" s="136" t="s">
        <v>100</v>
      </c>
      <c r="C11" s="136"/>
      <c r="D11" s="136"/>
      <c r="E11" s="136"/>
      <c r="F11" s="136"/>
      <c r="G11" s="136"/>
      <c r="H11" s="136"/>
    </row>
    <row r="13" spans="2:9" ht="30.75" customHeight="1">
      <c r="B13" s="156" t="s">
        <v>0</v>
      </c>
      <c r="C13" s="124" t="s">
        <v>10</v>
      </c>
      <c r="D13" s="124" t="s">
        <v>50</v>
      </c>
      <c r="E13" s="154" t="s">
        <v>51</v>
      </c>
      <c r="F13" s="155"/>
      <c r="G13" s="131" t="s">
        <v>1</v>
      </c>
      <c r="H13" s="151" t="s">
        <v>42</v>
      </c>
      <c r="I13" s="124" t="s">
        <v>93</v>
      </c>
    </row>
    <row r="14" spans="2:9" ht="30.75" customHeight="1">
      <c r="B14" s="157"/>
      <c r="C14" s="125"/>
      <c r="D14" s="125"/>
      <c r="E14" s="8" t="s">
        <v>52</v>
      </c>
      <c r="F14" s="8" t="s">
        <v>54</v>
      </c>
      <c r="G14" s="132"/>
      <c r="H14" s="152"/>
      <c r="I14" s="125"/>
    </row>
    <row r="15" spans="2:9" ht="30.75" customHeight="1">
      <c r="B15" s="158"/>
      <c r="C15" s="125"/>
      <c r="D15" s="126"/>
      <c r="E15" s="10" t="s">
        <v>53</v>
      </c>
      <c r="F15" s="10" t="s">
        <v>53</v>
      </c>
      <c r="G15" s="150"/>
      <c r="H15" s="153"/>
      <c r="I15" s="126"/>
    </row>
    <row r="16" spans="2:9" ht="18.75" customHeight="1">
      <c r="B16" s="37"/>
      <c r="C16" s="124" t="s">
        <v>55</v>
      </c>
      <c r="D16" s="124" t="s">
        <v>118</v>
      </c>
      <c r="E16" s="8" t="s">
        <v>59</v>
      </c>
      <c r="F16" s="76" t="s">
        <v>60</v>
      </c>
      <c r="G16" s="51" t="s">
        <v>2</v>
      </c>
      <c r="H16" s="42">
        <f>H17+H18</f>
        <v>93507.7</v>
      </c>
      <c r="I16" s="72"/>
    </row>
    <row r="17" spans="2:9" ht="15" customHeight="1">
      <c r="B17" s="38"/>
      <c r="C17" s="125"/>
      <c r="D17" s="125"/>
      <c r="E17" s="9">
        <v>2024</v>
      </c>
      <c r="F17" s="3">
        <v>2024</v>
      </c>
      <c r="G17" s="51" t="s">
        <v>3</v>
      </c>
      <c r="H17" s="41">
        <f>H20+H63+H136+H112</f>
        <v>83730</v>
      </c>
      <c r="I17" s="73"/>
    </row>
    <row r="18" spans="2:9" ht="15" customHeight="1">
      <c r="B18" s="39"/>
      <c r="C18" s="126"/>
      <c r="D18" s="126"/>
      <c r="E18" s="15"/>
      <c r="F18" s="25"/>
      <c r="G18" s="51" t="s">
        <v>4</v>
      </c>
      <c r="H18" s="42">
        <f>H21+H64+H113+H137</f>
        <v>9777.7000000000007</v>
      </c>
      <c r="I18" s="74"/>
    </row>
    <row r="19" spans="2:9" ht="46.5" customHeight="1">
      <c r="B19" s="143">
        <v>1</v>
      </c>
      <c r="C19" s="128" t="s">
        <v>98</v>
      </c>
      <c r="D19" s="125"/>
      <c r="E19" s="8" t="s">
        <v>59</v>
      </c>
      <c r="F19" s="5" t="s">
        <v>60</v>
      </c>
      <c r="G19" s="52" t="s">
        <v>2</v>
      </c>
      <c r="H19" s="117">
        <f>H20+H21</f>
        <v>840.15</v>
      </c>
      <c r="I19" s="73"/>
    </row>
    <row r="20" spans="2:9" ht="46.5" customHeight="1">
      <c r="B20" s="143"/>
      <c r="C20" s="129"/>
      <c r="D20" s="125"/>
      <c r="E20" s="9">
        <v>2024</v>
      </c>
      <c r="F20" s="91">
        <v>2024</v>
      </c>
      <c r="G20" s="90" t="s">
        <v>3</v>
      </c>
      <c r="H20" s="41">
        <f>H23</f>
        <v>0</v>
      </c>
      <c r="I20" s="73"/>
    </row>
    <row r="21" spans="2:9" ht="46.5" customHeight="1">
      <c r="B21" s="143"/>
      <c r="C21" s="130"/>
      <c r="D21" s="126"/>
      <c r="E21" s="9"/>
      <c r="F21" s="7"/>
      <c r="G21" s="53" t="s">
        <v>5</v>
      </c>
      <c r="H21" s="120">
        <f>H24+H48</f>
        <v>840.15</v>
      </c>
      <c r="I21" s="74"/>
    </row>
    <row r="22" spans="2:9" s="31" customFormat="1" ht="29.25" customHeight="1">
      <c r="B22" s="121" t="s">
        <v>72</v>
      </c>
      <c r="C22" s="124" t="s">
        <v>71</v>
      </c>
      <c r="D22" s="124" t="s">
        <v>119</v>
      </c>
      <c r="E22" s="49" t="s">
        <v>59</v>
      </c>
      <c r="F22" s="49" t="s">
        <v>60</v>
      </c>
      <c r="G22" s="54" t="s">
        <v>2</v>
      </c>
      <c r="H22" s="42">
        <f>SUM(H23:H24)</f>
        <v>801.6</v>
      </c>
      <c r="I22" s="72"/>
    </row>
    <row r="23" spans="2:9" s="31" customFormat="1" ht="29.25" customHeight="1">
      <c r="B23" s="122"/>
      <c r="C23" s="125"/>
      <c r="D23" s="125"/>
      <c r="E23" s="28">
        <v>2024</v>
      </c>
      <c r="F23" s="29">
        <v>2024</v>
      </c>
      <c r="G23" s="55" t="s">
        <v>6</v>
      </c>
      <c r="H23" s="42">
        <f>H26+H29+H32</f>
        <v>0</v>
      </c>
      <c r="I23" s="73"/>
    </row>
    <row r="24" spans="2:9" s="31" customFormat="1" ht="29.25" customHeight="1">
      <c r="B24" s="122"/>
      <c r="C24" s="125"/>
      <c r="D24" s="125"/>
      <c r="E24" s="125"/>
      <c r="F24" s="125"/>
      <c r="G24" s="55" t="s">
        <v>7</v>
      </c>
      <c r="H24" s="43">
        <f>H30+H42+H45</f>
        <v>801.6</v>
      </c>
      <c r="I24" s="73"/>
    </row>
    <row r="25" spans="2:9" s="31" customFormat="1" ht="15" hidden="1" customHeight="1">
      <c r="B25" s="122"/>
      <c r="C25" s="125"/>
      <c r="D25" s="125"/>
      <c r="E25" s="125"/>
      <c r="F25" s="125"/>
      <c r="G25" s="54" t="s">
        <v>2</v>
      </c>
      <c r="H25" s="42">
        <f>SUM(H26:H27)</f>
        <v>0</v>
      </c>
      <c r="I25" s="73"/>
    </row>
    <row r="26" spans="2:9" s="31" customFormat="1" ht="15" hidden="1" customHeight="1">
      <c r="B26" s="122"/>
      <c r="C26" s="125"/>
      <c r="D26" s="125"/>
      <c r="E26" s="125"/>
      <c r="F26" s="125"/>
      <c r="G26" s="55" t="s">
        <v>6</v>
      </c>
      <c r="H26" s="42">
        <v>0</v>
      </c>
      <c r="I26" s="73"/>
    </row>
    <row r="27" spans="2:9" s="31" customFormat="1" ht="15" hidden="1" customHeight="1">
      <c r="B27" s="122"/>
      <c r="C27" s="125"/>
      <c r="D27" s="125"/>
      <c r="E27" s="125"/>
      <c r="F27" s="125"/>
      <c r="G27" s="27" t="s">
        <v>7</v>
      </c>
      <c r="H27" s="59"/>
      <c r="I27" s="73"/>
    </row>
    <row r="28" spans="2:9" ht="30" customHeight="1">
      <c r="B28" s="140" t="s">
        <v>11</v>
      </c>
      <c r="C28" s="124" t="s">
        <v>111</v>
      </c>
      <c r="D28" s="124" t="s">
        <v>120</v>
      </c>
      <c r="E28" s="8" t="s">
        <v>59</v>
      </c>
      <c r="F28" s="8" t="s">
        <v>60</v>
      </c>
      <c r="G28" s="54" t="s">
        <v>2</v>
      </c>
      <c r="H28" s="42">
        <f>SUM(H29:H30)</f>
        <v>801.6</v>
      </c>
      <c r="I28" s="128" t="s">
        <v>77</v>
      </c>
    </row>
    <row r="29" spans="2:9" ht="30" customHeight="1">
      <c r="B29" s="141"/>
      <c r="C29" s="125"/>
      <c r="D29" s="125"/>
      <c r="E29" s="9">
        <v>2024</v>
      </c>
      <c r="F29" s="3">
        <v>2024</v>
      </c>
      <c r="G29" s="55" t="s">
        <v>6</v>
      </c>
      <c r="H29" s="42">
        <v>0</v>
      </c>
      <c r="I29" s="129"/>
    </row>
    <row r="30" spans="2:9" ht="30" customHeight="1">
      <c r="B30" s="142"/>
      <c r="C30" s="126"/>
      <c r="D30" s="125"/>
      <c r="E30" s="15"/>
      <c r="F30" s="16"/>
      <c r="G30" s="27" t="s">
        <v>7</v>
      </c>
      <c r="H30" s="61">
        <f>501.6+300</f>
        <v>801.6</v>
      </c>
      <c r="I30" s="130"/>
    </row>
    <row r="31" spans="2:9" ht="22.5" hidden="1" customHeight="1" thickBot="1">
      <c r="B31" s="144" t="s">
        <v>19</v>
      </c>
      <c r="C31" s="124"/>
      <c r="D31" s="126"/>
      <c r="E31" s="8"/>
      <c r="F31" s="8"/>
      <c r="G31" s="51" t="s">
        <v>2</v>
      </c>
      <c r="H31" s="42">
        <f>SUM(H32:H33)</f>
        <v>0</v>
      </c>
      <c r="I31" s="75"/>
    </row>
    <row r="32" spans="2:9" ht="19.5" hidden="1" customHeight="1" thickBot="1">
      <c r="B32" s="145"/>
      <c r="C32" s="125"/>
      <c r="D32" s="28"/>
      <c r="E32" s="9"/>
      <c r="F32" s="9"/>
      <c r="G32" s="51" t="s">
        <v>6</v>
      </c>
      <c r="H32" s="61"/>
      <c r="I32" s="75"/>
    </row>
    <row r="33" spans="2:9" ht="39" hidden="1" customHeight="1" thickBot="1">
      <c r="B33" s="145"/>
      <c r="C33" s="125"/>
      <c r="D33" s="28"/>
      <c r="E33" s="9"/>
      <c r="F33" s="9"/>
      <c r="G33" s="57" t="s">
        <v>7</v>
      </c>
      <c r="H33" s="61"/>
      <c r="I33" s="75"/>
    </row>
    <row r="34" spans="2:9" ht="27" hidden="1" customHeight="1">
      <c r="B34" s="44"/>
      <c r="C34" s="124"/>
      <c r="D34" s="49"/>
      <c r="E34" s="8"/>
      <c r="F34" s="8"/>
      <c r="G34" s="51" t="s">
        <v>2</v>
      </c>
      <c r="H34" s="69">
        <f>H35+H36</f>
        <v>0</v>
      </c>
      <c r="I34" s="75"/>
    </row>
    <row r="35" spans="2:9" ht="16.5" hidden="1" customHeight="1">
      <c r="B35" s="45" t="s">
        <v>19</v>
      </c>
      <c r="C35" s="125"/>
      <c r="D35" s="28"/>
      <c r="E35" s="9"/>
      <c r="F35" s="9"/>
      <c r="G35" s="51" t="s">
        <v>6</v>
      </c>
      <c r="H35" s="59">
        <v>0</v>
      </c>
      <c r="I35" s="75"/>
    </row>
    <row r="36" spans="2:9" ht="42" hidden="1" customHeight="1">
      <c r="B36" s="45"/>
      <c r="C36" s="126"/>
      <c r="D36" s="28"/>
      <c r="E36" s="9"/>
      <c r="F36" s="9"/>
      <c r="G36" s="57" t="s">
        <v>7</v>
      </c>
      <c r="H36" s="42"/>
      <c r="I36" s="75"/>
    </row>
    <row r="37" spans="2:9" ht="39" hidden="1" customHeight="1" thickBot="1">
      <c r="B37" s="44" t="s">
        <v>35</v>
      </c>
      <c r="C37" s="124"/>
      <c r="D37" s="49"/>
      <c r="E37" s="8"/>
      <c r="F37" s="8"/>
      <c r="G37" s="51" t="s">
        <v>2</v>
      </c>
      <c r="H37" s="69">
        <f>H38+H39</f>
        <v>0</v>
      </c>
      <c r="I37" s="75"/>
    </row>
    <row r="38" spans="2:9" ht="39" hidden="1" customHeight="1" thickBot="1">
      <c r="B38" s="45"/>
      <c r="C38" s="125"/>
      <c r="D38" s="28"/>
      <c r="E38" s="9"/>
      <c r="F38" s="9"/>
      <c r="G38" s="51" t="s">
        <v>6</v>
      </c>
      <c r="H38" s="42"/>
      <c r="I38" s="75"/>
    </row>
    <row r="39" spans="2:9" ht="12.75" hidden="1" customHeight="1">
      <c r="B39" s="45"/>
      <c r="C39" s="125"/>
      <c r="D39" s="28"/>
      <c r="E39" s="9"/>
      <c r="F39" s="9"/>
      <c r="G39" s="57" t="s">
        <v>7</v>
      </c>
      <c r="H39" s="61"/>
      <c r="I39" s="75"/>
    </row>
    <row r="40" spans="2:9" ht="38.25" hidden="1" customHeight="1">
      <c r="B40" s="140" t="s">
        <v>18</v>
      </c>
      <c r="C40" s="127" t="s">
        <v>40</v>
      </c>
      <c r="D40" s="137" t="s">
        <v>68</v>
      </c>
      <c r="E40" s="8" t="s">
        <v>59</v>
      </c>
      <c r="F40" s="8" t="s">
        <v>60</v>
      </c>
      <c r="G40" s="27" t="s">
        <v>2</v>
      </c>
      <c r="H40" s="42">
        <f>SUM(H41:H42)</f>
        <v>0</v>
      </c>
      <c r="I40" s="124"/>
    </row>
    <row r="41" spans="2:9" ht="38.25" hidden="1" customHeight="1">
      <c r="B41" s="141"/>
      <c r="C41" s="127"/>
      <c r="D41" s="138"/>
      <c r="E41" s="9">
        <v>2024</v>
      </c>
      <c r="F41" s="3">
        <v>2024</v>
      </c>
      <c r="G41" s="27" t="s">
        <v>6</v>
      </c>
      <c r="H41" s="59">
        <v>0</v>
      </c>
      <c r="I41" s="125"/>
    </row>
    <row r="42" spans="2:9" ht="38.25" hidden="1" customHeight="1" thickBot="1">
      <c r="B42" s="142"/>
      <c r="C42" s="127"/>
      <c r="D42" s="139"/>
      <c r="E42" s="10"/>
      <c r="F42" s="10"/>
      <c r="G42" s="27" t="s">
        <v>7</v>
      </c>
      <c r="H42" s="60"/>
      <c r="I42" s="133"/>
    </row>
    <row r="43" spans="2:9" ht="29.25" hidden="1" customHeight="1" thickBot="1">
      <c r="B43" s="44" t="s">
        <v>19</v>
      </c>
      <c r="C43" s="127"/>
      <c r="D43" s="137" t="s">
        <v>68</v>
      </c>
      <c r="E43" s="14" t="s">
        <v>59</v>
      </c>
      <c r="F43" s="16" t="s">
        <v>60</v>
      </c>
      <c r="G43" s="57" t="s">
        <v>2</v>
      </c>
      <c r="H43" s="69">
        <f>H44+H45</f>
        <v>0</v>
      </c>
      <c r="I43" s="72"/>
    </row>
    <row r="44" spans="2:9" ht="20.25" hidden="1" customHeight="1" thickBot="1">
      <c r="B44" s="45"/>
      <c r="C44" s="127"/>
      <c r="D44" s="138"/>
      <c r="E44" s="9">
        <v>2024</v>
      </c>
      <c r="F44" s="3">
        <v>2024</v>
      </c>
      <c r="G44" s="57" t="s">
        <v>6</v>
      </c>
      <c r="H44" s="59"/>
      <c r="I44" s="73"/>
    </row>
    <row r="45" spans="2:9" ht="18.75" hidden="1" customHeight="1" thickBot="1">
      <c r="B45" s="45"/>
      <c r="C45" s="127"/>
      <c r="D45" s="139"/>
      <c r="E45" s="9"/>
      <c r="F45" s="10"/>
      <c r="G45" s="57" t="s">
        <v>7</v>
      </c>
      <c r="H45" s="43"/>
      <c r="I45" s="74"/>
    </row>
    <row r="46" spans="2:9" ht="30.75" customHeight="1">
      <c r="B46" s="159" t="s">
        <v>8</v>
      </c>
      <c r="C46" s="127" t="s">
        <v>9</v>
      </c>
      <c r="D46" s="137" t="s">
        <v>97</v>
      </c>
      <c r="E46" s="8" t="s">
        <v>59</v>
      </c>
      <c r="F46" s="3" t="s">
        <v>60</v>
      </c>
      <c r="G46" s="55" t="s">
        <v>2</v>
      </c>
      <c r="H46" s="118">
        <f>SUM(H47:H48)</f>
        <v>38.549999999999997</v>
      </c>
      <c r="I46" s="72"/>
    </row>
    <row r="47" spans="2:9" ht="30.75" customHeight="1">
      <c r="B47" s="160"/>
      <c r="C47" s="127"/>
      <c r="D47" s="138"/>
      <c r="E47" s="9">
        <v>2024</v>
      </c>
      <c r="F47" s="3">
        <v>2024</v>
      </c>
      <c r="G47" s="55" t="s">
        <v>6</v>
      </c>
      <c r="H47" s="59">
        <v>0</v>
      </c>
      <c r="I47" s="73"/>
    </row>
    <row r="48" spans="2:9" ht="30.75" customHeight="1">
      <c r="B48" s="160"/>
      <c r="C48" s="127"/>
      <c r="D48" s="138"/>
      <c r="E48" s="13"/>
      <c r="F48" s="15"/>
      <c r="G48" s="55" t="s">
        <v>7</v>
      </c>
      <c r="H48" s="119">
        <f>SUM(H55+H58+H61)</f>
        <v>38.549999999999997</v>
      </c>
      <c r="I48" s="73"/>
    </row>
    <row r="49" spans="2:9" ht="15" hidden="1" customHeight="1" thickBot="1">
      <c r="B49" s="46" t="s">
        <v>12</v>
      </c>
      <c r="C49" s="146"/>
      <c r="D49" s="81"/>
      <c r="E49" s="19"/>
      <c r="F49" s="19"/>
      <c r="G49" s="56" t="s">
        <v>2</v>
      </c>
      <c r="H49" s="42"/>
      <c r="I49" s="75"/>
    </row>
    <row r="50" spans="2:9" ht="15" hidden="1" customHeight="1" thickBot="1">
      <c r="B50" s="38"/>
      <c r="C50" s="146"/>
      <c r="D50" s="81"/>
      <c r="E50" s="19"/>
      <c r="F50" s="19"/>
      <c r="G50" s="51" t="s">
        <v>6</v>
      </c>
      <c r="H50" s="42"/>
      <c r="I50" s="75"/>
    </row>
    <row r="51" spans="2:9" ht="15" hidden="1" customHeight="1" thickBot="1">
      <c r="B51" s="38"/>
      <c r="C51" s="146"/>
      <c r="D51" s="81"/>
      <c r="E51" s="19"/>
      <c r="F51" s="19"/>
      <c r="G51" s="57" t="s">
        <v>7</v>
      </c>
      <c r="H51" s="62"/>
      <c r="I51" s="75"/>
    </row>
    <row r="52" spans="2:9" ht="55.5" hidden="1" customHeight="1" thickBot="1">
      <c r="B52" s="39"/>
      <c r="C52" s="146"/>
      <c r="D52" s="81"/>
      <c r="E52" s="19"/>
      <c r="F52" s="19"/>
      <c r="G52" s="56"/>
      <c r="H52" s="61"/>
      <c r="I52" s="75"/>
    </row>
    <row r="53" spans="2:9" ht="32.25" customHeight="1">
      <c r="B53" s="121" t="s">
        <v>12</v>
      </c>
      <c r="C53" s="127" t="s">
        <v>79</v>
      </c>
      <c r="D53" s="137" t="s">
        <v>96</v>
      </c>
      <c r="E53" s="8" t="s">
        <v>59</v>
      </c>
      <c r="F53" s="3" t="s">
        <v>60</v>
      </c>
      <c r="G53" s="54" t="s">
        <v>2</v>
      </c>
      <c r="H53" s="42">
        <f>SUM(H54:H55)</f>
        <v>20</v>
      </c>
      <c r="I53" s="124" t="s">
        <v>76</v>
      </c>
    </row>
    <row r="54" spans="2:9" ht="32.25" customHeight="1">
      <c r="B54" s="122"/>
      <c r="C54" s="127"/>
      <c r="D54" s="138"/>
      <c r="E54" s="9">
        <v>2024</v>
      </c>
      <c r="F54" s="3">
        <v>2024</v>
      </c>
      <c r="G54" s="55" t="s">
        <v>6</v>
      </c>
      <c r="H54" s="59">
        <v>0</v>
      </c>
      <c r="I54" s="125"/>
    </row>
    <row r="55" spans="2:9" ht="32.25" customHeight="1">
      <c r="B55" s="122"/>
      <c r="C55" s="127"/>
      <c r="D55" s="138"/>
      <c r="E55" s="13"/>
      <c r="F55" s="16"/>
      <c r="G55" s="55" t="s">
        <v>7</v>
      </c>
      <c r="H55" s="62">
        <v>20</v>
      </c>
      <c r="I55" s="125"/>
    </row>
    <row r="56" spans="2:9" ht="30" customHeight="1">
      <c r="B56" s="171" t="s">
        <v>36</v>
      </c>
      <c r="C56" s="127" t="s">
        <v>37</v>
      </c>
      <c r="D56" s="124" t="s">
        <v>69</v>
      </c>
      <c r="E56" s="8" t="s">
        <v>59</v>
      </c>
      <c r="F56" s="8" t="s">
        <v>60</v>
      </c>
      <c r="G56" s="54" t="s">
        <v>2</v>
      </c>
      <c r="H56" s="42">
        <f>SUM(H57:H58)</f>
        <v>12</v>
      </c>
      <c r="I56" s="124" t="s">
        <v>76</v>
      </c>
    </row>
    <row r="57" spans="2:9" ht="30" customHeight="1">
      <c r="B57" s="172"/>
      <c r="C57" s="127"/>
      <c r="D57" s="125"/>
      <c r="E57" s="9">
        <v>2024</v>
      </c>
      <c r="F57" s="3">
        <v>2024</v>
      </c>
      <c r="G57" s="55" t="s">
        <v>6</v>
      </c>
      <c r="H57" s="59">
        <v>0</v>
      </c>
      <c r="I57" s="125"/>
    </row>
    <row r="58" spans="2:9" ht="30" customHeight="1">
      <c r="B58" s="173"/>
      <c r="C58" s="127"/>
      <c r="D58" s="126"/>
      <c r="E58" s="10"/>
      <c r="F58" s="10"/>
      <c r="G58" s="55" t="s">
        <v>7</v>
      </c>
      <c r="H58" s="42">
        <v>12</v>
      </c>
      <c r="I58" s="126"/>
    </row>
    <row r="59" spans="2:9" ht="30" customHeight="1">
      <c r="B59" s="115" t="s">
        <v>116</v>
      </c>
      <c r="C59" s="124" t="s">
        <v>117</v>
      </c>
      <c r="D59" s="124" t="s">
        <v>69</v>
      </c>
      <c r="E59" s="112" t="s">
        <v>59</v>
      </c>
      <c r="F59" s="112" t="s">
        <v>60</v>
      </c>
      <c r="G59" s="54" t="s">
        <v>2</v>
      </c>
      <c r="H59" s="118">
        <f>SUM(H60:H61)</f>
        <v>6.55</v>
      </c>
      <c r="I59" s="111" t="s">
        <v>76</v>
      </c>
    </row>
    <row r="60" spans="2:9" ht="30" customHeight="1">
      <c r="B60" s="115"/>
      <c r="C60" s="125"/>
      <c r="D60" s="125"/>
      <c r="E60" s="113">
        <v>2024</v>
      </c>
      <c r="F60" s="3">
        <v>2024</v>
      </c>
      <c r="G60" s="55" t="s">
        <v>6</v>
      </c>
      <c r="H60" s="42">
        <v>0</v>
      </c>
      <c r="I60" s="111"/>
    </row>
    <row r="61" spans="2:9" ht="30" customHeight="1">
      <c r="B61" s="115"/>
      <c r="C61" s="126"/>
      <c r="D61" s="126"/>
      <c r="E61" s="113"/>
      <c r="F61" s="114"/>
      <c r="G61" s="27" t="s">
        <v>7</v>
      </c>
      <c r="H61" s="118">
        <v>6.55</v>
      </c>
      <c r="I61" s="111"/>
    </row>
    <row r="62" spans="2:9" ht="37.5" customHeight="1">
      <c r="B62" s="159" t="s">
        <v>29</v>
      </c>
      <c r="C62" s="127" t="s">
        <v>38</v>
      </c>
      <c r="D62" s="124" t="s">
        <v>68</v>
      </c>
      <c r="E62" s="8" t="s">
        <v>59</v>
      </c>
      <c r="F62" s="3" t="s">
        <v>60</v>
      </c>
      <c r="G62" s="55" t="s">
        <v>2</v>
      </c>
      <c r="H62" s="42">
        <f>SUM(H63:H64)</f>
        <v>41402.330000000009</v>
      </c>
      <c r="I62" s="72"/>
    </row>
    <row r="63" spans="2:9" ht="37.5" customHeight="1">
      <c r="B63" s="160"/>
      <c r="C63" s="127"/>
      <c r="D63" s="125"/>
      <c r="E63" s="9">
        <v>2024</v>
      </c>
      <c r="F63" s="3">
        <v>2024</v>
      </c>
      <c r="G63" s="55" t="s">
        <v>6</v>
      </c>
      <c r="H63" s="41">
        <f>H66+H73+H90+H87+H97+H100</f>
        <v>40300.600000000006</v>
      </c>
      <c r="I63" s="73"/>
    </row>
    <row r="64" spans="2:9" ht="37.5" customHeight="1">
      <c r="B64" s="162"/>
      <c r="C64" s="127"/>
      <c r="D64" s="126"/>
      <c r="E64" s="15"/>
      <c r="F64" s="15"/>
      <c r="G64" s="55" t="s">
        <v>7</v>
      </c>
      <c r="H64" s="41">
        <f>H70+H71+H98+H101+H107+H110+H67</f>
        <v>1101.73</v>
      </c>
      <c r="I64" s="73"/>
    </row>
    <row r="65" spans="2:10" ht="36.75" customHeight="1">
      <c r="B65" s="140" t="s">
        <v>30</v>
      </c>
      <c r="C65" s="135" t="s">
        <v>80</v>
      </c>
      <c r="D65" s="124" t="s">
        <v>68</v>
      </c>
      <c r="E65" s="8" t="s">
        <v>59</v>
      </c>
      <c r="F65" s="3" t="s">
        <v>60</v>
      </c>
      <c r="G65" s="55" t="s">
        <v>2</v>
      </c>
      <c r="H65" s="42">
        <f>SUM(H66:H67)</f>
        <v>8993.6</v>
      </c>
      <c r="I65" s="128" t="s">
        <v>95</v>
      </c>
    </row>
    <row r="66" spans="2:10" ht="36.75" customHeight="1">
      <c r="B66" s="141"/>
      <c r="C66" s="135"/>
      <c r="D66" s="125"/>
      <c r="E66" s="9">
        <v>2024</v>
      </c>
      <c r="F66" s="3">
        <v>2024</v>
      </c>
      <c r="G66" s="55" t="s">
        <v>6</v>
      </c>
      <c r="H66" s="63">
        <v>8903.6</v>
      </c>
      <c r="I66" s="129"/>
    </row>
    <row r="67" spans="2:10" ht="36.75" customHeight="1">
      <c r="B67" s="142"/>
      <c r="C67" s="135"/>
      <c r="D67" s="125"/>
      <c r="E67" s="11"/>
      <c r="F67" s="11"/>
      <c r="G67" s="27" t="s">
        <v>7</v>
      </c>
      <c r="H67" s="64">
        <v>90</v>
      </c>
      <c r="I67" s="130"/>
    </row>
    <row r="68" spans="2:10" ht="47.25" customHeight="1">
      <c r="B68" s="159" t="s">
        <v>31</v>
      </c>
      <c r="C68" s="127" t="s">
        <v>81</v>
      </c>
      <c r="D68" s="124" t="s">
        <v>68</v>
      </c>
      <c r="E68" s="8" t="s">
        <v>59</v>
      </c>
      <c r="F68" s="8" t="s">
        <v>60</v>
      </c>
      <c r="G68" s="55" t="s">
        <v>2</v>
      </c>
      <c r="H68" s="42">
        <f>H69+H70+H71</f>
        <v>31428.73</v>
      </c>
      <c r="I68" s="72"/>
    </row>
    <row r="69" spans="2:10" ht="47.25" customHeight="1">
      <c r="B69" s="160"/>
      <c r="C69" s="127"/>
      <c r="D69" s="125"/>
      <c r="E69" s="9">
        <v>2024</v>
      </c>
      <c r="F69" s="3">
        <v>2024</v>
      </c>
      <c r="G69" s="55" t="s">
        <v>6</v>
      </c>
      <c r="H69" s="65">
        <f>SUM(H73+H87+H90)</f>
        <v>31397</v>
      </c>
      <c r="I69" s="73"/>
    </row>
    <row r="70" spans="2:10" ht="47.25" customHeight="1">
      <c r="B70" s="160"/>
      <c r="C70" s="127"/>
      <c r="D70" s="125"/>
      <c r="E70" s="11"/>
      <c r="F70" s="4"/>
      <c r="G70" s="27" t="s">
        <v>7</v>
      </c>
      <c r="H70" s="65">
        <f>SUM(H74+H88+H91)</f>
        <v>31.44</v>
      </c>
      <c r="I70" s="73"/>
    </row>
    <row r="71" spans="2:10" ht="47.25" customHeight="1">
      <c r="B71" s="96"/>
      <c r="C71" s="98"/>
      <c r="D71" s="97"/>
      <c r="E71" s="11"/>
      <c r="F71" s="4"/>
      <c r="G71" s="27" t="s">
        <v>7</v>
      </c>
      <c r="H71" s="61">
        <v>0.28999999999999998</v>
      </c>
      <c r="I71" s="96"/>
    </row>
    <row r="72" spans="2:10" ht="30" customHeight="1">
      <c r="B72" s="140" t="s">
        <v>61</v>
      </c>
      <c r="C72" s="135" t="s">
        <v>82</v>
      </c>
      <c r="D72" s="124" t="s">
        <v>68</v>
      </c>
      <c r="E72" s="8" t="s">
        <v>59</v>
      </c>
      <c r="F72" s="8" t="s">
        <v>60</v>
      </c>
      <c r="G72" s="55" t="s">
        <v>2</v>
      </c>
      <c r="H72" s="94">
        <f>H73+H74</f>
        <v>9616.7480000000014</v>
      </c>
      <c r="I72" s="135" t="s">
        <v>109</v>
      </c>
    </row>
    <row r="73" spans="2:10" ht="30" customHeight="1">
      <c r="B73" s="141"/>
      <c r="C73" s="135"/>
      <c r="D73" s="125"/>
      <c r="E73" s="9">
        <v>2024</v>
      </c>
      <c r="F73" s="3">
        <v>2024</v>
      </c>
      <c r="G73" s="55" t="s">
        <v>6</v>
      </c>
      <c r="H73" s="92">
        <v>9607.1280000000006</v>
      </c>
      <c r="I73" s="135"/>
    </row>
    <row r="74" spans="2:10" ht="30" customHeight="1">
      <c r="B74" s="141"/>
      <c r="C74" s="135"/>
      <c r="D74" s="125"/>
      <c r="E74" s="6"/>
      <c r="F74" s="6"/>
      <c r="G74" s="27" t="s">
        <v>7</v>
      </c>
      <c r="H74" s="62">
        <v>9.6199999999999992</v>
      </c>
      <c r="I74" s="135"/>
    </row>
    <row r="75" spans="2:10" ht="0.75" hidden="1" customHeight="1">
      <c r="B75" s="37" t="s">
        <v>14</v>
      </c>
      <c r="C75" s="165" t="s">
        <v>16</v>
      </c>
      <c r="D75" s="77"/>
      <c r="E75" s="17"/>
      <c r="F75" s="17"/>
      <c r="G75" s="51" t="s">
        <v>2</v>
      </c>
      <c r="H75" s="40">
        <f>H76+H77</f>
        <v>0</v>
      </c>
      <c r="I75" s="75"/>
      <c r="J75" s="67"/>
    </row>
    <row r="76" spans="2:10" ht="18.75" hidden="1" customHeight="1">
      <c r="B76" s="38"/>
      <c r="C76" s="166"/>
      <c r="D76" s="78"/>
      <c r="E76" s="18"/>
      <c r="F76" s="18"/>
      <c r="G76" s="51" t="s">
        <v>6</v>
      </c>
      <c r="H76" s="40"/>
      <c r="I76" s="75"/>
      <c r="J76" s="32"/>
    </row>
    <row r="77" spans="2:10" ht="39.75" hidden="1" customHeight="1">
      <c r="B77" s="38"/>
      <c r="C77" s="167"/>
      <c r="D77" s="78"/>
      <c r="E77" s="18"/>
      <c r="F77" s="18"/>
      <c r="G77" s="57" t="s">
        <v>7</v>
      </c>
      <c r="H77" s="40"/>
      <c r="I77" s="75"/>
      <c r="J77" s="32"/>
    </row>
    <row r="78" spans="2:10" ht="21" hidden="1" customHeight="1">
      <c r="B78" s="37" t="s">
        <v>15</v>
      </c>
      <c r="C78" s="165" t="s">
        <v>13</v>
      </c>
      <c r="D78" s="77"/>
      <c r="E78" s="17"/>
      <c r="F78" s="17"/>
      <c r="G78" s="51" t="s">
        <v>2</v>
      </c>
      <c r="H78" s="40">
        <f>H79+H80</f>
        <v>0</v>
      </c>
      <c r="I78" s="75"/>
      <c r="J78" s="32"/>
    </row>
    <row r="79" spans="2:10" ht="21" hidden="1" customHeight="1">
      <c r="B79" s="38"/>
      <c r="C79" s="166"/>
      <c r="D79" s="78"/>
      <c r="E79" s="18"/>
      <c r="F79" s="18"/>
      <c r="G79" s="51" t="s">
        <v>6</v>
      </c>
      <c r="H79" s="40"/>
      <c r="I79" s="75"/>
      <c r="J79" s="32"/>
    </row>
    <row r="80" spans="2:10" ht="58.5" hidden="1" customHeight="1">
      <c r="B80" s="38"/>
      <c r="C80" s="167"/>
      <c r="D80" s="78"/>
      <c r="E80" s="18"/>
      <c r="F80" s="18"/>
      <c r="G80" s="57" t="s">
        <v>7</v>
      </c>
      <c r="H80" s="40"/>
      <c r="I80" s="75"/>
      <c r="J80" s="32"/>
    </row>
    <row r="81" spans="2:10" ht="15" hidden="1" customHeight="1">
      <c r="B81" s="37" t="s">
        <v>22</v>
      </c>
      <c r="C81" s="165" t="s">
        <v>28</v>
      </c>
      <c r="D81" s="77"/>
      <c r="E81" s="20"/>
      <c r="F81" s="20"/>
      <c r="G81" s="51" t="s">
        <v>2</v>
      </c>
      <c r="H81" s="40">
        <f>H82+H83</f>
        <v>0</v>
      </c>
      <c r="I81" s="75"/>
      <c r="J81" s="32"/>
    </row>
    <row r="82" spans="2:10" ht="15" hidden="1" customHeight="1">
      <c r="B82" s="38"/>
      <c r="C82" s="166"/>
      <c r="D82" s="78"/>
      <c r="E82" s="21"/>
      <c r="F82" s="21"/>
      <c r="G82" s="51" t="s">
        <v>6</v>
      </c>
      <c r="H82" s="41"/>
      <c r="I82" s="75"/>
      <c r="J82" s="32"/>
    </row>
    <row r="83" spans="2:10" ht="15" hidden="1" customHeight="1">
      <c r="B83" s="38"/>
      <c r="C83" s="166"/>
      <c r="D83" s="78"/>
      <c r="E83" s="21"/>
      <c r="F83" s="21"/>
      <c r="G83" s="57" t="s">
        <v>7</v>
      </c>
      <c r="H83" s="43"/>
      <c r="I83" s="75"/>
      <c r="J83" s="32"/>
    </row>
    <row r="84" spans="2:10" ht="29.25" hidden="1" customHeight="1">
      <c r="B84" s="38"/>
      <c r="C84" s="166"/>
      <c r="D84" s="78"/>
      <c r="E84" s="21"/>
      <c r="F84" s="21"/>
      <c r="G84" s="26"/>
      <c r="H84" s="70"/>
      <c r="I84" s="75"/>
      <c r="J84" s="32"/>
    </row>
    <row r="85" spans="2:10" ht="27" hidden="1" customHeight="1">
      <c r="B85" s="38"/>
      <c r="C85" s="167"/>
      <c r="D85" s="82"/>
      <c r="E85" s="22"/>
      <c r="F85" s="22"/>
      <c r="G85" s="56"/>
      <c r="H85" s="61"/>
      <c r="I85" s="75"/>
      <c r="J85" s="32"/>
    </row>
    <row r="86" spans="2:10" ht="31.5" customHeight="1">
      <c r="B86" s="99" t="s">
        <v>62</v>
      </c>
      <c r="C86" s="134" t="s">
        <v>83</v>
      </c>
      <c r="D86" s="124" t="s">
        <v>68</v>
      </c>
      <c r="E86" s="8" t="s">
        <v>59</v>
      </c>
      <c r="F86" s="8" t="s">
        <v>60</v>
      </c>
      <c r="G86" s="55" t="s">
        <v>2</v>
      </c>
      <c r="H86" s="92">
        <f>H87+H88</f>
        <v>16722.096999999998</v>
      </c>
      <c r="I86" s="134" t="s">
        <v>110</v>
      </c>
      <c r="J86" s="33"/>
    </row>
    <row r="87" spans="2:10" ht="31.5" customHeight="1">
      <c r="B87" s="88"/>
      <c r="C87" s="129"/>
      <c r="D87" s="125"/>
      <c r="E87" s="9">
        <v>2024</v>
      </c>
      <c r="F87" s="3">
        <v>2024</v>
      </c>
      <c r="G87" s="55" t="s">
        <v>6</v>
      </c>
      <c r="H87" s="92">
        <v>16705.366999999998</v>
      </c>
      <c r="I87" s="129"/>
      <c r="J87" s="34"/>
    </row>
    <row r="88" spans="2:10" ht="31.5" customHeight="1">
      <c r="B88" s="89"/>
      <c r="C88" s="129"/>
      <c r="D88" s="125"/>
      <c r="E88" s="11"/>
      <c r="F88" s="12"/>
      <c r="G88" s="27" t="s">
        <v>7</v>
      </c>
      <c r="H88" s="62">
        <v>16.73</v>
      </c>
      <c r="I88" s="129"/>
      <c r="J88" s="34"/>
    </row>
    <row r="89" spans="2:10" ht="31.5" customHeight="1">
      <c r="B89" s="147" t="s">
        <v>63</v>
      </c>
      <c r="C89" s="124" t="s">
        <v>84</v>
      </c>
      <c r="D89" s="124" t="s">
        <v>68</v>
      </c>
      <c r="E89" s="8" t="s">
        <v>59</v>
      </c>
      <c r="F89" s="3" t="s">
        <v>60</v>
      </c>
      <c r="G89" s="55" t="s">
        <v>2</v>
      </c>
      <c r="H89" s="93">
        <f>SUM(H90+H91+H95)</f>
        <v>5089.8850000000002</v>
      </c>
      <c r="I89" s="124" t="s">
        <v>94</v>
      </c>
      <c r="J89" s="33"/>
    </row>
    <row r="90" spans="2:10" ht="31.5" customHeight="1">
      <c r="B90" s="148"/>
      <c r="C90" s="125"/>
      <c r="D90" s="125"/>
      <c r="E90" s="9">
        <v>2024</v>
      </c>
      <c r="F90" s="3">
        <v>2024</v>
      </c>
      <c r="G90" s="55" t="s">
        <v>6</v>
      </c>
      <c r="H90" s="100">
        <v>5084.5050000000001</v>
      </c>
      <c r="I90" s="125"/>
    </row>
    <row r="91" spans="2:10" ht="31.5" customHeight="1">
      <c r="B91" s="148"/>
      <c r="C91" s="125"/>
      <c r="D91" s="125"/>
      <c r="E91" s="9"/>
      <c r="F91" s="9"/>
      <c r="G91" s="27" t="s">
        <v>7</v>
      </c>
      <c r="H91" s="101">
        <v>5.09</v>
      </c>
      <c r="I91" s="125"/>
      <c r="J91" s="35"/>
    </row>
    <row r="92" spans="2:10" ht="23.25" hidden="1" customHeight="1">
      <c r="B92" s="148"/>
      <c r="C92" s="125"/>
      <c r="D92" s="125"/>
      <c r="E92" s="14" t="s">
        <v>59</v>
      </c>
      <c r="F92" s="14" t="s">
        <v>60</v>
      </c>
      <c r="G92" s="51" t="s">
        <v>2</v>
      </c>
      <c r="H92" s="42">
        <f>SUM(H93+H94)</f>
        <v>0</v>
      </c>
      <c r="I92" s="125"/>
      <c r="J92" s="35"/>
    </row>
    <row r="93" spans="2:10" ht="21.75" hidden="1" customHeight="1">
      <c r="B93" s="148"/>
      <c r="C93" s="125"/>
      <c r="D93" s="125"/>
      <c r="E93" s="9">
        <v>2024</v>
      </c>
      <c r="F93" s="3">
        <v>2024</v>
      </c>
      <c r="G93" s="51" t="s">
        <v>6</v>
      </c>
      <c r="H93" s="40">
        <v>0</v>
      </c>
      <c r="I93" s="125"/>
    </row>
    <row r="94" spans="2:10" ht="40.5" hidden="1" customHeight="1">
      <c r="B94" s="148"/>
      <c r="C94" s="125"/>
      <c r="D94" s="125"/>
      <c r="E94" s="6"/>
      <c r="F94" s="6"/>
      <c r="G94" s="57" t="s">
        <v>7</v>
      </c>
      <c r="H94" s="61"/>
      <c r="I94" s="125"/>
    </row>
    <row r="95" spans="2:10" ht="40.5" customHeight="1">
      <c r="B95" s="149"/>
      <c r="C95" s="126"/>
      <c r="D95" s="126"/>
      <c r="E95" s="6"/>
      <c r="F95" s="6"/>
      <c r="G95" s="57" t="s">
        <v>7</v>
      </c>
      <c r="H95" s="61">
        <v>0.28999999999999998</v>
      </c>
      <c r="I95" s="126"/>
    </row>
    <row r="96" spans="2:10" ht="30" customHeight="1">
      <c r="B96" s="147" t="s">
        <v>56</v>
      </c>
      <c r="C96" s="128" t="s">
        <v>85</v>
      </c>
      <c r="D96" s="128" t="s">
        <v>68</v>
      </c>
      <c r="E96" s="8" t="s">
        <v>59</v>
      </c>
      <c r="F96" s="8" t="s">
        <v>60</v>
      </c>
      <c r="G96" s="55" t="s">
        <v>2</v>
      </c>
      <c r="H96" s="42">
        <f>SUM(H97+H98)</f>
        <v>600</v>
      </c>
      <c r="I96" s="128" t="s">
        <v>73</v>
      </c>
    </row>
    <row r="97" spans="2:9" ht="30" customHeight="1">
      <c r="B97" s="148"/>
      <c r="C97" s="129"/>
      <c r="D97" s="129"/>
      <c r="E97" s="9">
        <v>2024</v>
      </c>
      <c r="F97" s="3">
        <v>2024</v>
      </c>
      <c r="G97" s="55" t="s">
        <v>6</v>
      </c>
      <c r="H97" s="61">
        <v>0</v>
      </c>
      <c r="I97" s="129"/>
    </row>
    <row r="98" spans="2:9" ht="30" customHeight="1">
      <c r="B98" s="149"/>
      <c r="C98" s="130"/>
      <c r="D98" s="130"/>
      <c r="E98" s="6"/>
      <c r="F98" s="6"/>
      <c r="G98" s="27" t="s">
        <v>7</v>
      </c>
      <c r="H98" s="61">
        <v>600</v>
      </c>
      <c r="I98" s="130"/>
    </row>
    <row r="99" spans="2:9" ht="30" customHeight="1">
      <c r="B99" s="161" t="s">
        <v>57</v>
      </c>
      <c r="C99" s="128" t="s">
        <v>74</v>
      </c>
      <c r="D99" s="128" t="s">
        <v>68</v>
      </c>
      <c r="E99" s="8" t="s">
        <v>59</v>
      </c>
      <c r="F99" s="8" t="s">
        <v>60</v>
      </c>
      <c r="G99" s="55" t="s">
        <v>2</v>
      </c>
      <c r="H99" s="42">
        <f>SUM(H100+H101)</f>
        <v>300</v>
      </c>
      <c r="I99" s="128" t="s">
        <v>74</v>
      </c>
    </row>
    <row r="100" spans="2:9" ht="30" customHeight="1">
      <c r="B100" s="161"/>
      <c r="C100" s="129"/>
      <c r="D100" s="129"/>
      <c r="E100" s="9">
        <v>2024</v>
      </c>
      <c r="F100" s="3">
        <v>2024</v>
      </c>
      <c r="G100" s="51" t="s">
        <v>6</v>
      </c>
      <c r="H100" s="61">
        <v>0</v>
      </c>
      <c r="I100" s="129"/>
    </row>
    <row r="101" spans="2:9" ht="30" customHeight="1">
      <c r="B101" s="161"/>
      <c r="C101" s="130"/>
      <c r="D101" s="130"/>
      <c r="E101" s="6"/>
      <c r="F101" s="6"/>
      <c r="G101" s="57" t="s">
        <v>5</v>
      </c>
      <c r="H101" s="61">
        <f>300</f>
        <v>300</v>
      </c>
      <c r="I101" s="130"/>
    </row>
    <row r="102" spans="2:9" ht="26.25" hidden="1" customHeight="1">
      <c r="B102" s="174" t="s">
        <v>34</v>
      </c>
      <c r="C102" s="128"/>
      <c r="D102" s="79"/>
      <c r="E102" s="5"/>
      <c r="F102" s="5"/>
      <c r="G102" s="51" t="s">
        <v>2</v>
      </c>
      <c r="H102" s="42">
        <f>SUM(H103+H104)</f>
        <v>0</v>
      </c>
      <c r="I102" s="75"/>
    </row>
    <row r="103" spans="2:9" ht="36.75" hidden="1" customHeight="1">
      <c r="B103" s="164"/>
      <c r="C103" s="129"/>
      <c r="D103" s="80"/>
      <c r="E103" s="6"/>
      <c r="F103" s="6"/>
      <c r="G103" s="51" t="s">
        <v>6</v>
      </c>
      <c r="H103" s="61">
        <v>0</v>
      </c>
      <c r="I103" s="75"/>
    </row>
    <row r="104" spans="2:9" ht="36.75" hidden="1" customHeight="1">
      <c r="B104" s="175"/>
      <c r="C104" s="130"/>
      <c r="D104" s="80"/>
      <c r="E104" s="6"/>
      <c r="F104" s="6"/>
      <c r="G104" s="57" t="s">
        <v>5</v>
      </c>
      <c r="H104" s="61"/>
      <c r="I104" s="75"/>
    </row>
    <row r="105" spans="2:9" ht="36.75" customHeight="1">
      <c r="B105" s="104" t="s">
        <v>58</v>
      </c>
      <c r="C105" s="128" t="s">
        <v>17</v>
      </c>
      <c r="D105" s="116" t="s">
        <v>68</v>
      </c>
      <c r="E105" s="109" t="s">
        <v>59</v>
      </c>
      <c r="F105" s="109" t="s">
        <v>60</v>
      </c>
      <c r="G105" s="55" t="s">
        <v>2</v>
      </c>
      <c r="H105" s="42">
        <f>SUM(H106+H107)</f>
        <v>0</v>
      </c>
      <c r="I105" s="124" t="s">
        <v>75</v>
      </c>
    </row>
    <row r="106" spans="2:9" ht="36.75" customHeight="1">
      <c r="B106" s="105"/>
      <c r="C106" s="129"/>
      <c r="D106" s="107"/>
      <c r="E106" s="110">
        <v>2024</v>
      </c>
      <c r="F106" s="3">
        <v>2024</v>
      </c>
      <c r="G106" s="55" t="s">
        <v>6</v>
      </c>
      <c r="H106" s="61">
        <v>0</v>
      </c>
      <c r="I106" s="125"/>
    </row>
    <row r="107" spans="2:9" ht="36.75" customHeight="1">
      <c r="B107" s="106"/>
      <c r="C107" s="130"/>
      <c r="D107" s="108"/>
      <c r="E107" s="6"/>
      <c r="F107" s="6"/>
      <c r="G107" s="27" t="s">
        <v>5</v>
      </c>
      <c r="H107" s="61">
        <v>0</v>
      </c>
      <c r="I107" s="126"/>
    </row>
    <row r="108" spans="2:9" ht="32.25" customHeight="1">
      <c r="B108" s="104" t="s">
        <v>112</v>
      </c>
      <c r="C108" s="128" t="s">
        <v>115</v>
      </c>
      <c r="D108" s="116" t="s">
        <v>68</v>
      </c>
      <c r="E108" s="109" t="s">
        <v>59</v>
      </c>
      <c r="F108" s="109" t="s">
        <v>60</v>
      </c>
      <c r="G108" s="55" t="s">
        <v>2</v>
      </c>
      <c r="H108" s="42">
        <f>SUM(H109+H110)</f>
        <v>80</v>
      </c>
      <c r="I108" s="128" t="s">
        <v>115</v>
      </c>
    </row>
    <row r="109" spans="2:9" ht="32.25" customHeight="1">
      <c r="B109" s="105"/>
      <c r="C109" s="129"/>
      <c r="D109" s="107"/>
      <c r="E109" s="110">
        <v>2024</v>
      </c>
      <c r="F109" s="3">
        <v>2024</v>
      </c>
      <c r="G109" s="55" t="s">
        <v>6</v>
      </c>
      <c r="H109" s="61">
        <v>0</v>
      </c>
      <c r="I109" s="129"/>
    </row>
    <row r="110" spans="2:9" ht="32.25" customHeight="1">
      <c r="B110" s="106"/>
      <c r="C110" s="130"/>
      <c r="D110" s="108"/>
      <c r="E110" s="6"/>
      <c r="F110" s="6"/>
      <c r="G110" s="27" t="s">
        <v>5</v>
      </c>
      <c r="H110" s="61">
        <f>80</f>
        <v>80</v>
      </c>
      <c r="I110" s="130"/>
    </row>
    <row r="111" spans="2:9" ht="30" customHeight="1">
      <c r="B111" s="147">
        <v>3</v>
      </c>
      <c r="C111" s="124" t="s">
        <v>86</v>
      </c>
      <c r="D111" s="124" t="s">
        <v>113</v>
      </c>
      <c r="E111" s="109" t="s">
        <v>59</v>
      </c>
      <c r="F111" s="109" t="s">
        <v>60</v>
      </c>
      <c r="G111" s="55" t="s">
        <v>2</v>
      </c>
      <c r="H111" s="42">
        <f>H112+H113</f>
        <v>34223.22</v>
      </c>
      <c r="I111" s="102"/>
    </row>
    <row r="112" spans="2:9" ht="30" customHeight="1">
      <c r="B112" s="148"/>
      <c r="C112" s="125"/>
      <c r="D112" s="125"/>
      <c r="E112" s="110">
        <v>2024</v>
      </c>
      <c r="F112" s="3">
        <v>2024</v>
      </c>
      <c r="G112" s="55" t="s">
        <v>6</v>
      </c>
      <c r="H112" s="41">
        <f>SUM(H115+H120)</f>
        <v>30147.399999999998</v>
      </c>
      <c r="I112" s="103"/>
    </row>
    <row r="113" spans="2:9" ht="30" customHeight="1">
      <c r="B113" s="149"/>
      <c r="C113" s="126"/>
      <c r="D113" s="126"/>
      <c r="E113" s="110"/>
      <c r="F113" s="3"/>
      <c r="G113" s="27" t="s">
        <v>7</v>
      </c>
      <c r="H113" s="62">
        <f>H116+H121</f>
        <v>4075.8199999999997</v>
      </c>
      <c r="I113" s="103"/>
    </row>
    <row r="114" spans="2:9" ht="37.5" customHeight="1">
      <c r="B114" s="147" t="s">
        <v>23</v>
      </c>
      <c r="C114" s="168" t="s">
        <v>39</v>
      </c>
      <c r="D114" s="124" t="s">
        <v>70</v>
      </c>
      <c r="E114" s="131" t="s">
        <v>59</v>
      </c>
      <c r="F114" s="131" t="s">
        <v>60</v>
      </c>
      <c r="G114" s="55" t="s">
        <v>2</v>
      </c>
      <c r="H114" s="42">
        <f>H115+H116</f>
        <v>2669</v>
      </c>
      <c r="I114" s="124" t="s">
        <v>122</v>
      </c>
    </row>
    <row r="115" spans="2:9" ht="37.5" customHeight="1">
      <c r="B115" s="148"/>
      <c r="C115" s="169"/>
      <c r="D115" s="125"/>
      <c r="E115" s="132"/>
      <c r="F115" s="132"/>
      <c r="G115" s="55" t="s">
        <v>6</v>
      </c>
      <c r="H115" s="41">
        <v>2642.3</v>
      </c>
      <c r="I115" s="125"/>
    </row>
    <row r="116" spans="2:9" ht="37.5" customHeight="1">
      <c r="B116" s="148"/>
      <c r="C116" s="169"/>
      <c r="D116" s="125"/>
      <c r="E116" s="9">
        <v>2024</v>
      </c>
      <c r="F116" s="3">
        <v>2024</v>
      </c>
      <c r="G116" s="27" t="s">
        <v>7</v>
      </c>
      <c r="H116" s="62">
        <v>26.7</v>
      </c>
      <c r="I116" s="125"/>
    </row>
    <row r="117" spans="2:9" ht="7.5" hidden="1" customHeight="1">
      <c r="B117" s="48"/>
      <c r="C117" s="169"/>
      <c r="D117" s="83"/>
      <c r="E117" s="23"/>
      <c r="F117" s="23"/>
      <c r="G117" s="26"/>
      <c r="H117" s="70"/>
      <c r="I117" s="125"/>
    </row>
    <row r="118" spans="2:9" ht="15" hidden="1" customHeight="1">
      <c r="B118" s="48"/>
      <c r="C118" s="170"/>
      <c r="D118" s="84"/>
      <c r="E118" s="24"/>
      <c r="F118" s="24"/>
      <c r="G118" s="56"/>
      <c r="H118" s="61"/>
      <c r="I118" s="125"/>
    </row>
    <row r="119" spans="2:9" ht="48" customHeight="1">
      <c r="B119" s="147" t="s">
        <v>24</v>
      </c>
      <c r="C119" s="124" t="s">
        <v>87</v>
      </c>
      <c r="D119" s="124" t="s">
        <v>114</v>
      </c>
      <c r="E119" s="14" t="s">
        <v>59</v>
      </c>
      <c r="F119" s="14" t="s">
        <v>60</v>
      </c>
      <c r="G119" s="55" t="s">
        <v>2</v>
      </c>
      <c r="H119" s="42">
        <f>H120+H121</f>
        <v>31554.219999999998</v>
      </c>
      <c r="I119" s="124" t="s">
        <v>121</v>
      </c>
    </row>
    <row r="120" spans="2:9" ht="48" customHeight="1">
      <c r="B120" s="148"/>
      <c r="C120" s="125"/>
      <c r="D120" s="125"/>
      <c r="E120" s="9">
        <v>2024</v>
      </c>
      <c r="F120" s="3">
        <v>2024</v>
      </c>
      <c r="G120" s="55" t="s">
        <v>6</v>
      </c>
      <c r="H120" s="41">
        <f>H125+H130+H133</f>
        <v>27505.1</v>
      </c>
      <c r="I120" s="125"/>
    </row>
    <row r="121" spans="2:9" ht="48" customHeight="1">
      <c r="B121" s="148"/>
      <c r="C121" s="125"/>
      <c r="D121" s="125"/>
      <c r="E121" s="13"/>
      <c r="F121" s="13"/>
      <c r="G121" s="27" t="s">
        <v>7</v>
      </c>
      <c r="H121" s="62">
        <f>H126+H131+H134</f>
        <v>4049.12</v>
      </c>
      <c r="I121" s="125"/>
    </row>
    <row r="122" spans="2:9" ht="12" hidden="1" customHeight="1">
      <c r="B122" s="38"/>
      <c r="C122" s="125"/>
      <c r="D122" s="28"/>
      <c r="E122" s="13"/>
      <c r="F122" s="13"/>
      <c r="G122" s="26"/>
      <c r="H122" s="70"/>
      <c r="I122" s="125"/>
    </row>
    <row r="123" spans="2:9" ht="28.5" hidden="1" customHeight="1">
      <c r="B123" s="39"/>
      <c r="C123" s="126"/>
      <c r="D123" s="85"/>
      <c r="E123" s="15"/>
      <c r="F123" s="15"/>
      <c r="G123" s="56"/>
      <c r="H123" s="61"/>
      <c r="I123" s="126"/>
    </row>
    <row r="124" spans="2:9" ht="47.25" customHeight="1">
      <c r="B124" s="121" t="s">
        <v>46</v>
      </c>
      <c r="C124" s="127" t="s">
        <v>88</v>
      </c>
      <c r="D124" s="124" t="s">
        <v>114</v>
      </c>
      <c r="E124" s="14" t="s">
        <v>59</v>
      </c>
      <c r="F124" s="14" t="s">
        <v>60</v>
      </c>
      <c r="G124" s="55" t="s">
        <v>2</v>
      </c>
      <c r="H124" s="42">
        <f>H125+H126</f>
        <v>26873.919999999998</v>
      </c>
      <c r="I124" s="124" t="s">
        <v>108</v>
      </c>
    </row>
    <row r="125" spans="2:9" ht="47.25" customHeight="1">
      <c r="B125" s="122"/>
      <c r="C125" s="127"/>
      <c r="D125" s="125"/>
      <c r="E125" s="9">
        <v>2024</v>
      </c>
      <c r="F125" s="3">
        <v>2024</v>
      </c>
      <c r="G125" s="55" t="s">
        <v>6</v>
      </c>
      <c r="H125" s="61">
        <v>24505.1</v>
      </c>
      <c r="I125" s="125"/>
    </row>
    <row r="126" spans="2:9" ht="47.25" customHeight="1">
      <c r="B126" s="123"/>
      <c r="C126" s="127"/>
      <c r="D126" s="125"/>
      <c r="E126" s="9"/>
      <c r="F126" s="9"/>
      <c r="G126" s="55" t="s">
        <v>7</v>
      </c>
      <c r="H126" s="40">
        <f>1693.37+191.3+414.15+70</f>
        <v>2368.8199999999997</v>
      </c>
      <c r="I126" s="125"/>
    </row>
    <row r="127" spans="2:9" ht="22.5" hidden="1" customHeight="1">
      <c r="B127" s="163" t="s">
        <v>27</v>
      </c>
      <c r="C127" s="127" t="s">
        <v>32</v>
      </c>
      <c r="D127" s="49"/>
      <c r="E127" s="8"/>
      <c r="F127" s="8"/>
      <c r="G127" s="51" t="s">
        <v>2</v>
      </c>
      <c r="H127" s="61" t="e">
        <f>H128+#REF!</f>
        <v>#REF!</v>
      </c>
      <c r="I127" s="125"/>
    </row>
    <row r="128" spans="2:9" ht="18" hidden="1" customHeight="1">
      <c r="B128" s="164"/>
      <c r="C128" s="127"/>
      <c r="D128" s="28"/>
      <c r="E128" s="9"/>
      <c r="F128" s="9"/>
      <c r="G128" s="51" t="s">
        <v>6</v>
      </c>
      <c r="H128" s="61"/>
      <c r="I128" s="125"/>
    </row>
    <row r="129" spans="1:9" ht="36.75" customHeight="1">
      <c r="B129" s="140" t="s">
        <v>47</v>
      </c>
      <c r="C129" s="127" t="s">
        <v>49</v>
      </c>
      <c r="D129" s="128" t="s">
        <v>68</v>
      </c>
      <c r="E129" s="8" t="s">
        <v>59</v>
      </c>
      <c r="F129" s="8" t="s">
        <v>60</v>
      </c>
      <c r="G129" s="55" t="s">
        <v>2</v>
      </c>
      <c r="H129" s="66">
        <f>H130+H131</f>
        <v>1650</v>
      </c>
      <c r="I129" s="127" t="s">
        <v>91</v>
      </c>
    </row>
    <row r="130" spans="1:9" ht="36.75" customHeight="1">
      <c r="B130" s="141"/>
      <c r="C130" s="127"/>
      <c r="D130" s="129"/>
      <c r="E130" s="9">
        <v>2024</v>
      </c>
      <c r="F130" s="3">
        <v>2024</v>
      </c>
      <c r="G130" s="55" t="s">
        <v>6</v>
      </c>
      <c r="H130" s="65">
        <v>0</v>
      </c>
      <c r="I130" s="127"/>
    </row>
    <row r="131" spans="1:9" ht="36.75" customHeight="1">
      <c r="B131" s="142"/>
      <c r="C131" s="127"/>
      <c r="D131" s="130"/>
      <c r="E131" s="10"/>
      <c r="F131" s="10"/>
      <c r="G131" s="55" t="s">
        <v>7</v>
      </c>
      <c r="H131" s="95">
        <f>150+1500</f>
        <v>1650</v>
      </c>
      <c r="I131" s="127"/>
    </row>
    <row r="132" spans="1:9" ht="29.25" customHeight="1">
      <c r="B132" s="121" t="s">
        <v>48</v>
      </c>
      <c r="C132" s="124" t="s">
        <v>41</v>
      </c>
      <c r="D132" s="128" t="s">
        <v>68</v>
      </c>
      <c r="E132" s="8" t="s">
        <v>59</v>
      </c>
      <c r="F132" s="8" t="s">
        <v>60</v>
      </c>
      <c r="G132" s="55" t="s">
        <v>2</v>
      </c>
      <c r="H132" s="41">
        <f>H133+H134</f>
        <v>3030.3</v>
      </c>
      <c r="I132" s="127" t="s">
        <v>106</v>
      </c>
    </row>
    <row r="133" spans="1:9" ht="29.25" customHeight="1">
      <c r="B133" s="122"/>
      <c r="C133" s="125"/>
      <c r="D133" s="129"/>
      <c r="E133" s="9">
        <v>2024</v>
      </c>
      <c r="F133" s="3">
        <v>2024</v>
      </c>
      <c r="G133" s="55" t="s">
        <v>6</v>
      </c>
      <c r="H133" s="61">
        <v>3000</v>
      </c>
      <c r="I133" s="127"/>
    </row>
    <row r="134" spans="1:9" ht="29.25" customHeight="1">
      <c r="B134" s="123"/>
      <c r="C134" s="126"/>
      <c r="D134" s="130"/>
      <c r="E134" s="10"/>
      <c r="F134" s="10"/>
      <c r="G134" s="55" t="s">
        <v>7</v>
      </c>
      <c r="H134" s="61">
        <v>30.3</v>
      </c>
      <c r="I134" s="127"/>
    </row>
    <row r="135" spans="1:9" ht="44.25" customHeight="1">
      <c r="A135" s="36"/>
      <c r="B135" s="159" t="s">
        <v>20</v>
      </c>
      <c r="C135" s="127" t="s">
        <v>92</v>
      </c>
      <c r="D135" s="124" t="s">
        <v>89</v>
      </c>
      <c r="E135" s="8" t="s">
        <v>59</v>
      </c>
      <c r="F135" s="8" t="s">
        <v>60</v>
      </c>
      <c r="G135" s="55" t="s">
        <v>2</v>
      </c>
      <c r="H135" s="42">
        <f>H136+H137</f>
        <v>17042</v>
      </c>
      <c r="I135" s="124" t="s">
        <v>33</v>
      </c>
    </row>
    <row r="136" spans="1:9" ht="51" customHeight="1">
      <c r="B136" s="160"/>
      <c r="C136" s="127"/>
      <c r="D136" s="125"/>
      <c r="E136" s="9">
        <v>2024</v>
      </c>
      <c r="F136" s="3">
        <v>2024</v>
      </c>
      <c r="G136" s="55" t="s">
        <v>6</v>
      </c>
      <c r="H136" s="65">
        <f>H151+H154+H157</f>
        <v>13282</v>
      </c>
      <c r="I136" s="125"/>
    </row>
    <row r="137" spans="1:9" ht="81" customHeight="1">
      <c r="B137" s="162"/>
      <c r="C137" s="127"/>
      <c r="D137" s="126"/>
      <c r="E137" s="10"/>
      <c r="F137" s="10"/>
      <c r="G137" s="55" t="s">
        <v>7</v>
      </c>
      <c r="H137" s="41">
        <f>H152+H155</f>
        <v>3760</v>
      </c>
      <c r="I137" s="126"/>
    </row>
    <row r="138" spans="1:9" ht="40.5" hidden="1" customHeight="1">
      <c r="B138" s="47" t="s">
        <v>25</v>
      </c>
      <c r="C138" s="127" t="s">
        <v>33</v>
      </c>
      <c r="D138" s="86"/>
      <c r="E138" s="1"/>
      <c r="F138" s="1"/>
      <c r="G138" s="58" t="s">
        <v>2</v>
      </c>
      <c r="H138" s="42">
        <v>400</v>
      </c>
      <c r="I138" s="75"/>
    </row>
    <row r="139" spans="1:9" ht="6.75" hidden="1" customHeight="1">
      <c r="B139" s="38"/>
      <c r="C139" s="127"/>
      <c r="D139" s="87"/>
      <c r="E139" s="2"/>
      <c r="F139" s="2"/>
      <c r="G139" s="58" t="s">
        <v>6</v>
      </c>
      <c r="H139" s="41" t="s">
        <v>21</v>
      </c>
      <c r="I139" s="75"/>
    </row>
    <row r="140" spans="1:9" ht="114.75" hidden="1" customHeight="1">
      <c r="B140" s="38"/>
      <c r="C140" s="127"/>
      <c r="D140" s="28"/>
      <c r="E140" s="13"/>
      <c r="F140" s="13"/>
      <c r="G140" s="57" t="s">
        <v>7</v>
      </c>
      <c r="H140" s="62">
        <v>400</v>
      </c>
      <c r="I140" s="75"/>
    </row>
    <row r="141" spans="1:9" ht="9" hidden="1" customHeight="1">
      <c r="B141" s="38"/>
      <c r="C141" s="127"/>
      <c r="D141" s="28"/>
      <c r="E141" s="13"/>
      <c r="F141" s="13"/>
      <c r="G141" s="26"/>
      <c r="H141" s="70"/>
      <c r="I141" s="75"/>
    </row>
    <row r="142" spans="1:9" ht="31.5" hidden="1" customHeight="1">
      <c r="B142" s="38"/>
      <c r="C142" s="127"/>
      <c r="D142" s="28"/>
      <c r="E142" s="13"/>
      <c r="F142" s="13"/>
      <c r="G142" s="26"/>
      <c r="H142" s="70"/>
      <c r="I142" s="75"/>
    </row>
    <row r="143" spans="1:9" ht="68.25" hidden="1" customHeight="1">
      <c r="B143" s="39"/>
      <c r="C143" s="127"/>
      <c r="D143" s="28"/>
      <c r="E143" s="13"/>
      <c r="F143" s="13"/>
      <c r="G143" s="56"/>
      <c r="H143" s="61"/>
      <c r="I143" s="75"/>
    </row>
    <row r="144" spans="1:9" ht="15" hidden="1" customHeight="1">
      <c r="B144" s="47" t="s">
        <v>26</v>
      </c>
      <c r="C144" s="127"/>
      <c r="D144" s="28"/>
      <c r="E144" s="13"/>
      <c r="F144" s="13"/>
      <c r="G144" s="51" t="s">
        <v>2</v>
      </c>
      <c r="H144" s="42">
        <f>H145+H146</f>
        <v>0</v>
      </c>
      <c r="I144" s="75"/>
    </row>
    <row r="145" spans="2:9" ht="42.75" hidden="1" customHeight="1">
      <c r="B145" s="38"/>
      <c r="C145" s="127"/>
      <c r="D145" s="28"/>
      <c r="E145" s="13"/>
      <c r="F145" s="13"/>
      <c r="G145" s="51" t="s">
        <v>6</v>
      </c>
      <c r="H145" s="41"/>
      <c r="I145" s="75"/>
    </row>
    <row r="146" spans="2:9" ht="30.75" hidden="1" customHeight="1">
      <c r="B146" s="38"/>
      <c r="C146" s="127"/>
      <c r="D146" s="28"/>
      <c r="E146" s="13"/>
      <c r="F146" s="13"/>
      <c r="G146" s="57" t="s">
        <v>7</v>
      </c>
      <c r="H146" s="62"/>
      <c r="I146" s="75"/>
    </row>
    <row r="147" spans="2:9" ht="15" hidden="1" customHeight="1">
      <c r="B147" s="38"/>
      <c r="C147" s="127"/>
      <c r="D147" s="28"/>
      <c r="E147" s="13"/>
      <c r="F147" s="13"/>
      <c r="G147" s="26"/>
      <c r="H147" s="70"/>
      <c r="I147" s="75"/>
    </row>
    <row r="148" spans="2:9" ht="15" hidden="1" customHeight="1">
      <c r="B148" s="38"/>
      <c r="C148" s="127"/>
      <c r="D148" s="28"/>
      <c r="E148" s="13"/>
      <c r="F148" s="13"/>
      <c r="G148" s="26"/>
      <c r="H148" s="70"/>
      <c r="I148" s="75"/>
    </row>
    <row r="149" spans="2:9" ht="15.75" hidden="1" customHeight="1">
      <c r="B149" s="39"/>
      <c r="C149" s="127"/>
      <c r="D149" s="28"/>
      <c r="E149" s="13"/>
      <c r="F149" s="13"/>
      <c r="G149" s="56"/>
      <c r="H149" s="61"/>
      <c r="I149" s="75"/>
    </row>
    <row r="150" spans="2:9" ht="57.75" customHeight="1">
      <c r="B150" s="121" t="s">
        <v>43</v>
      </c>
      <c r="C150" s="127" t="s">
        <v>45</v>
      </c>
      <c r="D150" s="124" t="s">
        <v>89</v>
      </c>
      <c r="E150" s="8" t="s">
        <v>59</v>
      </c>
      <c r="F150" s="8" t="s">
        <v>60</v>
      </c>
      <c r="G150" s="55" t="s">
        <v>2</v>
      </c>
      <c r="H150" s="42">
        <f>H151+H152</f>
        <v>3500</v>
      </c>
      <c r="I150" s="124" t="s">
        <v>104</v>
      </c>
    </row>
    <row r="151" spans="2:9" ht="57.75" customHeight="1">
      <c r="B151" s="122"/>
      <c r="C151" s="127"/>
      <c r="D151" s="125"/>
      <c r="E151" s="9">
        <v>2024</v>
      </c>
      <c r="F151" s="3">
        <v>2024</v>
      </c>
      <c r="G151" s="55" t="s">
        <v>6</v>
      </c>
      <c r="H151" s="65">
        <v>0</v>
      </c>
      <c r="I151" s="125"/>
    </row>
    <row r="152" spans="2:9" ht="57.75" customHeight="1">
      <c r="B152" s="123"/>
      <c r="C152" s="127"/>
      <c r="D152" s="126"/>
      <c r="E152" s="10"/>
      <c r="F152" s="10"/>
      <c r="G152" s="55" t="s">
        <v>7</v>
      </c>
      <c r="H152" s="61">
        <v>3500</v>
      </c>
      <c r="I152" s="126"/>
    </row>
    <row r="153" spans="2:9" ht="73.5" customHeight="1">
      <c r="B153" s="121" t="s">
        <v>44</v>
      </c>
      <c r="C153" s="124" t="s">
        <v>107</v>
      </c>
      <c r="D153" s="124" t="s">
        <v>90</v>
      </c>
      <c r="E153" s="14" t="s">
        <v>59</v>
      </c>
      <c r="F153" s="14" t="s">
        <v>60</v>
      </c>
      <c r="G153" s="55" t="s">
        <v>2</v>
      </c>
      <c r="H153" s="42">
        <f>H154+H155</f>
        <v>260</v>
      </c>
      <c r="I153" s="124" t="s">
        <v>105</v>
      </c>
    </row>
    <row r="154" spans="2:9" ht="73.5" customHeight="1">
      <c r="B154" s="122"/>
      <c r="C154" s="125"/>
      <c r="D154" s="125"/>
      <c r="E154" s="9">
        <v>2024</v>
      </c>
      <c r="F154" s="3">
        <v>2024</v>
      </c>
      <c r="G154" s="55" t="s">
        <v>6</v>
      </c>
      <c r="H154" s="65">
        <v>0</v>
      </c>
      <c r="I154" s="125"/>
    </row>
    <row r="155" spans="2:9" ht="73.5" customHeight="1">
      <c r="B155" s="123"/>
      <c r="C155" s="126"/>
      <c r="D155" s="126"/>
      <c r="E155" s="10"/>
      <c r="F155" s="10"/>
      <c r="G155" s="55" t="s">
        <v>7</v>
      </c>
      <c r="H155" s="61">
        <f>120+140</f>
        <v>260</v>
      </c>
      <c r="I155" s="126"/>
    </row>
    <row r="156" spans="2:9" ht="57" customHeight="1">
      <c r="B156" s="121" t="s">
        <v>101</v>
      </c>
      <c r="C156" s="124" t="s">
        <v>102</v>
      </c>
      <c r="D156" s="124" t="s">
        <v>90</v>
      </c>
      <c r="E156" s="14" t="s">
        <v>59</v>
      </c>
      <c r="F156" s="14" t="s">
        <v>60</v>
      </c>
      <c r="G156" s="55" t="s">
        <v>2</v>
      </c>
      <c r="H156" s="42">
        <f>H157+H158</f>
        <v>13282</v>
      </c>
      <c r="I156" s="124" t="s">
        <v>103</v>
      </c>
    </row>
    <row r="157" spans="2:9" ht="57" customHeight="1">
      <c r="B157" s="122"/>
      <c r="C157" s="125"/>
      <c r="D157" s="125"/>
      <c r="E157" s="9">
        <v>2024</v>
      </c>
      <c r="F157" s="3">
        <v>2024</v>
      </c>
      <c r="G157" s="55" t="s">
        <v>6</v>
      </c>
      <c r="H157" s="65">
        <v>13282</v>
      </c>
      <c r="I157" s="125"/>
    </row>
    <row r="158" spans="2:9" ht="57" customHeight="1">
      <c r="B158" s="123"/>
      <c r="C158" s="126"/>
      <c r="D158" s="126"/>
      <c r="E158" s="10"/>
      <c r="F158" s="10"/>
      <c r="G158" s="55" t="s">
        <v>7</v>
      </c>
      <c r="H158" s="61">
        <v>0</v>
      </c>
      <c r="I158" s="126"/>
    </row>
  </sheetData>
  <mergeCells count="131">
    <mergeCell ref="C108:C110"/>
    <mergeCell ref="I108:I110"/>
    <mergeCell ref="B68:B70"/>
    <mergeCell ref="B62:B64"/>
    <mergeCell ref="B65:B67"/>
    <mergeCell ref="B53:B55"/>
    <mergeCell ref="B56:B58"/>
    <mergeCell ref="B129:B131"/>
    <mergeCell ref="I129:I131"/>
    <mergeCell ref="I124:I128"/>
    <mergeCell ref="I119:I123"/>
    <mergeCell ref="I114:I118"/>
    <mergeCell ref="I96:I98"/>
    <mergeCell ref="D68:D70"/>
    <mergeCell ref="D72:D74"/>
    <mergeCell ref="I65:I67"/>
    <mergeCell ref="I56:I58"/>
    <mergeCell ref="I105:I107"/>
    <mergeCell ref="D114:D116"/>
    <mergeCell ref="D119:D121"/>
    <mergeCell ref="D124:D126"/>
    <mergeCell ref="D129:D131"/>
    <mergeCell ref="B102:B104"/>
    <mergeCell ref="C102:C104"/>
    <mergeCell ref="C72:C74"/>
    <mergeCell ref="B150:B152"/>
    <mergeCell ref="B153:B155"/>
    <mergeCell ref="B72:B74"/>
    <mergeCell ref="B46:B48"/>
    <mergeCell ref="B40:B42"/>
    <mergeCell ref="C68:C70"/>
    <mergeCell ref="B99:B101"/>
    <mergeCell ref="B119:B121"/>
    <mergeCell ref="C129:C131"/>
    <mergeCell ref="B135:B137"/>
    <mergeCell ref="B127:B128"/>
    <mergeCell ref="B89:B95"/>
    <mergeCell ref="B114:B116"/>
    <mergeCell ref="B124:B126"/>
    <mergeCell ref="B111:B113"/>
    <mergeCell ref="C127:C128"/>
    <mergeCell ref="C81:C85"/>
    <mergeCell ref="C111:C113"/>
    <mergeCell ref="C114:C118"/>
    <mergeCell ref="C105:C107"/>
    <mergeCell ref="C78:C80"/>
    <mergeCell ref="C75:C77"/>
    <mergeCell ref="C65:C67"/>
    <mergeCell ref="C96:C98"/>
    <mergeCell ref="C99:C101"/>
    <mergeCell ref="B96:B98"/>
    <mergeCell ref="B9:H9"/>
    <mergeCell ref="C124:C126"/>
    <mergeCell ref="G13:G15"/>
    <mergeCell ref="H13:H15"/>
    <mergeCell ref="D13:D15"/>
    <mergeCell ref="E13:F13"/>
    <mergeCell ref="C31:C33"/>
    <mergeCell ref="C37:C39"/>
    <mergeCell ref="C34:C36"/>
    <mergeCell ref="C119:C123"/>
    <mergeCell ref="D16:D18"/>
    <mergeCell ref="D19:D21"/>
    <mergeCell ref="F114:F115"/>
    <mergeCell ref="F24:F27"/>
    <mergeCell ref="B13:B15"/>
    <mergeCell ref="C86:C88"/>
    <mergeCell ref="C16:C18"/>
    <mergeCell ref="C89:C95"/>
    <mergeCell ref="C56:C58"/>
    <mergeCell ref="B10:H10"/>
    <mergeCell ref="C22:C27"/>
    <mergeCell ref="B11:H11"/>
    <mergeCell ref="D40:D42"/>
    <mergeCell ref="D43:D45"/>
    <mergeCell ref="D46:D48"/>
    <mergeCell ref="D53:D55"/>
    <mergeCell ref="D56:D58"/>
    <mergeCell ref="D62:D64"/>
    <mergeCell ref="D65:D67"/>
    <mergeCell ref="I13:I15"/>
    <mergeCell ref="E24:E27"/>
    <mergeCell ref="C59:C61"/>
    <mergeCell ref="C13:C15"/>
    <mergeCell ref="C62:C64"/>
    <mergeCell ref="C40:C42"/>
    <mergeCell ref="C43:C45"/>
    <mergeCell ref="B28:B30"/>
    <mergeCell ref="C19:C21"/>
    <mergeCell ref="B19:B21"/>
    <mergeCell ref="B22:B27"/>
    <mergeCell ref="C28:C30"/>
    <mergeCell ref="C53:C55"/>
    <mergeCell ref="B31:B33"/>
    <mergeCell ref="C46:C48"/>
    <mergeCell ref="C49:C52"/>
    <mergeCell ref="E114:E115"/>
    <mergeCell ref="D86:D88"/>
    <mergeCell ref="D96:D98"/>
    <mergeCell ref="D99:D101"/>
    <mergeCell ref="D22:D27"/>
    <mergeCell ref="I99:I101"/>
    <mergeCell ref="I53:I55"/>
    <mergeCell ref="I40:I42"/>
    <mergeCell ref="I28:I30"/>
    <mergeCell ref="I86:I88"/>
    <mergeCell ref="I72:I74"/>
    <mergeCell ref="D89:D95"/>
    <mergeCell ref="I89:I95"/>
    <mergeCell ref="D28:D31"/>
    <mergeCell ref="D111:D113"/>
    <mergeCell ref="D59:D61"/>
    <mergeCell ref="B156:B158"/>
    <mergeCell ref="C156:C158"/>
    <mergeCell ref="D156:D158"/>
    <mergeCell ref="I156:I158"/>
    <mergeCell ref="D135:D137"/>
    <mergeCell ref="D150:D152"/>
    <mergeCell ref="D153:D155"/>
    <mergeCell ref="I153:I155"/>
    <mergeCell ref="I132:I134"/>
    <mergeCell ref="I150:I152"/>
    <mergeCell ref="I135:I137"/>
    <mergeCell ref="D132:D134"/>
    <mergeCell ref="C144:C149"/>
    <mergeCell ref="C138:C143"/>
    <mergeCell ref="C135:C137"/>
    <mergeCell ref="B132:B134"/>
    <mergeCell ref="C132:C134"/>
    <mergeCell ref="C153:C155"/>
    <mergeCell ref="C150:C152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2025-01-21T07:31:26Z</cp:lastPrinted>
  <dcterms:created xsi:type="dcterms:W3CDTF">2019-11-29T03:21:02Z</dcterms:created>
  <dcterms:modified xsi:type="dcterms:W3CDTF">2025-01-22T06:40:13Z</dcterms:modified>
</cp:coreProperties>
</file>