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810" windowWidth="15480" windowHeight="670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52" i="1"/>
  <c r="H61"/>
  <c r="H144" l="1"/>
  <c r="H140"/>
  <c r="H139"/>
  <c r="H115" l="1"/>
  <c r="H60" l="1"/>
  <c r="H156"/>
  <c r="H68" l="1"/>
  <c r="H65"/>
  <c r="H110" l="1"/>
  <c r="H111"/>
  <c r="H104"/>
  <c r="H149"/>
  <c r="H116" s="1"/>
  <c r="H153"/>
  <c r="H150"/>
  <c r="H141" l="1"/>
  <c r="H123"/>
  <c r="H138" l="1"/>
  <c r="H147"/>
  <c r="H108" l="1"/>
  <c r="H179"/>
  <c r="H89"/>
  <c r="H124" l="1"/>
  <c r="H73" l="1"/>
  <c r="H92" l="1"/>
  <c r="H62" l="1"/>
  <c r="H56"/>
  <c r="H53"/>
  <c r="H40"/>
  <c r="H72" l="1"/>
  <c r="H71" s="1"/>
  <c r="H161" l="1"/>
  <c r="H114"/>
  <c r="H159" l="1"/>
  <c r="H174"/>
  <c r="H177"/>
  <c r="H24" l="1"/>
  <c r="H43"/>
  <c r="H102" l="1"/>
  <c r="H99"/>
  <c r="H28"/>
  <c r="H48" l="1"/>
  <c r="H46" s="1"/>
  <c r="H132" l="1"/>
  <c r="H135"/>
  <c r="H105"/>
  <c r="H34" l="1"/>
  <c r="H37"/>
  <c r="H95" l="1"/>
  <c r="H168" l="1"/>
  <c r="H23" l="1"/>
  <c r="H22" s="1"/>
  <c r="H31"/>
  <c r="H130" l="1"/>
  <c r="H78" l="1"/>
  <c r="H81"/>
  <c r="H127"/>
  <c r="H84" l="1"/>
  <c r="H20" l="1"/>
  <c r="H17" s="1"/>
  <c r="H25" l="1"/>
  <c r="H75" l="1"/>
  <c r="H122" l="1"/>
  <c r="H117"/>
  <c r="H21"/>
  <c r="H19" l="1"/>
  <c r="H59"/>
  <c r="H18"/>
  <c r="H16" s="1"/>
</calcChain>
</file>

<file path=xl/sharedStrings.xml><?xml version="1.0" encoding="utf-8"?>
<sst xmlns="http://schemas.openxmlformats.org/spreadsheetml/2006/main" count="387" uniqueCount="143">
  <si>
    <t>№ П/П</t>
  </si>
  <si>
    <t xml:space="preserve">Источники финансирования  </t>
  </si>
  <si>
    <t>Всего</t>
  </si>
  <si>
    <t>Областной  бюджет</t>
  </si>
  <si>
    <t>городской  бюджет</t>
  </si>
  <si>
    <t>городской бюджет</t>
  </si>
  <si>
    <t>Областной бюджет</t>
  </si>
  <si>
    <t>Городской бюджет</t>
  </si>
  <si>
    <t>1.2.</t>
  </si>
  <si>
    <t>Отдельное мероприятие  "Закрепление знаний  правил  дорожного движения  среди  детей и подростков"</t>
  </si>
  <si>
    <t xml:space="preserve">Наименование муниципальной программы, подпрограммы, отдельного мероприятия, мероприятия, проекта </t>
  </si>
  <si>
    <t>1.1.1.</t>
  </si>
  <si>
    <t>1.2.1</t>
  </si>
  <si>
    <t>Ремонт автомобильной  дороги по ул. Красная</t>
  </si>
  <si>
    <t>2.1.5.</t>
  </si>
  <si>
    <t>2.1.6.</t>
  </si>
  <si>
    <t>Ремонт автомобильной  дороги Вятские Поляны -с. Слудка (от ул. Красная  др северной границы  г. Втские  Поляны)</t>
  </si>
  <si>
    <t xml:space="preserve"> Проверка достоверности   определения  сметной стоимости строительства  ремонта автомобильных дорог</t>
  </si>
  <si>
    <t>1.1.2.</t>
  </si>
  <si>
    <t>1.1.3.</t>
  </si>
  <si>
    <t>4.</t>
  </si>
  <si>
    <t>0.00</t>
  </si>
  <si>
    <t>2.1.7.</t>
  </si>
  <si>
    <t>3.1.</t>
  </si>
  <si>
    <t>3.2.</t>
  </si>
  <si>
    <t>4.1.</t>
  </si>
  <si>
    <t>4.2.</t>
  </si>
  <si>
    <t>3.4.</t>
  </si>
  <si>
    <t xml:space="preserve">Ремонт автомобильной дороги по ул. Советская  </t>
  </si>
  <si>
    <t>2.</t>
  </si>
  <si>
    <t>2.2.</t>
  </si>
  <si>
    <t xml:space="preserve">                                                      Восстановление дренажных, защитных и укрепительных устройств, отдельных звеньев прикромочных и телескопических лотков, быстротоков и водобойных колодцев, перепадов, подводящих и отводящих русел у мостов и труб, ливневой канализации;
</t>
  </si>
  <si>
    <t>Мероприятия связанные с осуществлением  пассажирских перевозок</t>
  </si>
  <si>
    <t>2.13.</t>
  </si>
  <si>
    <t>1.1.4.</t>
  </si>
  <si>
    <t>1.2.2</t>
  </si>
  <si>
    <t>Конкурс в дошкольных образовательных учреждениях «Зеленый огонек»</t>
  </si>
  <si>
    <t>Разработка проектно-сметной документации  на  светофорных  узлах  согласно  новых стандартов  (предписания  и представления ГИБДД и прокуратуры)</t>
  </si>
  <si>
    <t>4.1</t>
  </si>
  <si>
    <t>4.2</t>
  </si>
  <si>
    <t xml:space="preserve">Мероприятие связанные с  осуществлением пассажирских перевозок </t>
  </si>
  <si>
    <t>3.2.1</t>
  </si>
  <si>
    <t>3.2.2</t>
  </si>
  <si>
    <t>3.2.3</t>
  </si>
  <si>
    <t xml:space="preserve">Ответственный исполнитель, соисполнитель, участник </t>
  </si>
  <si>
    <t>Срок</t>
  </si>
  <si>
    <t>начало</t>
  </si>
  <si>
    <t>реализации</t>
  </si>
  <si>
    <t xml:space="preserve">окончание </t>
  </si>
  <si>
    <t>Муниципальная  программа «Развитие  транспортной   системы» на 2020-2030</t>
  </si>
  <si>
    <t>2.4.</t>
  </si>
  <si>
    <t>2.5.</t>
  </si>
  <si>
    <t>январь</t>
  </si>
  <si>
    <t xml:space="preserve">декабрь </t>
  </si>
  <si>
    <t>Приложение</t>
  </si>
  <si>
    <t>УТВЕРЖДЕН</t>
  </si>
  <si>
    <t>постановлением  администрации</t>
  </si>
  <si>
    <t>г. Вятские Поляны</t>
  </si>
  <si>
    <t>МБУ "ОКС г.Вятские Поляны"</t>
  </si>
  <si>
    <t xml:space="preserve">Управление  образования  г. Вятские Поляны" </t>
  </si>
  <si>
    <t xml:space="preserve"> Отдельное мероприятие  "Организация  движения   транспорта и пешеходов"</t>
  </si>
  <si>
    <t>1.1</t>
  </si>
  <si>
    <t>Проверка достоверности   определения  сметной стоимости в госэкспертизе  Кировской области</t>
  </si>
  <si>
    <t>Приобретение  призов и грамот</t>
  </si>
  <si>
    <t xml:space="preserve">Установка дорожных  знаков, ограждения, ремонт светофоров </t>
  </si>
  <si>
    <t xml:space="preserve"> План муниципальной программы муниципального образования городского округа </t>
  </si>
  <si>
    <t>Конкурс "Творчество юных за безопасность  дорожного движения "  для дошкольных и общеобразовательных учреждений</t>
  </si>
  <si>
    <t>Отдельное  мероприятие "Содержание автомобильных  дорог общего пользования местного  значения"</t>
  </si>
  <si>
    <t>Администрация города Вятские Поляны (отдел бухгалтерского учета), МКУ "Центр комплексной поддержи учреждений", подведомственных УСП г. Вятские  Поляны</t>
  </si>
  <si>
    <t xml:space="preserve">Администрация города Вятские Поляны (отдел бухгалтерского учета), МКУ "Центр комплексной поддержи учреждений", подведомственных УСП г. Вятские Поляны </t>
  </si>
  <si>
    <t>Отдельное мероприятие "Развитие пассажирских перевозок  на территории муниципального  образования городского  округа город Вятские  Поляны Кировской области"</t>
  </si>
  <si>
    <t xml:space="preserve">Ожидаемый результат  мероприятия  муниципальной   программы (краткое описание) </t>
  </si>
  <si>
    <t>Управление образования  г. Вятские Поляны", МКУ "Информационно-методический центр"</t>
  </si>
  <si>
    <t>Управление  образования г. Вятские Поляны", МКУ "Информационно-методический центр"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</si>
  <si>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 на 2020-2030 годы"</t>
  </si>
  <si>
    <t xml:space="preserve">город Вятские Поляны Кировской области "Развитие транспортной системы"  </t>
  </si>
  <si>
    <t>Выделение средств  на выполнение услуг, связанных с осуществлением  регулярных перевозок АО"КировПассажирАвтотранс"</t>
  </si>
  <si>
    <t>Возмещение части затрат АО "КировПассажирАвтотранс" в связи с бесплатным   проездом членов семей военнослужащих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</si>
  <si>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Поляны, в связи с установлением бесплатного проезда для отдельных категорий граждан</t>
  </si>
  <si>
    <t xml:space="preserve">Установка дорожных знаков, ограждений, ремонт светофорных узлов, остановочных павильонов  </t>
  </si>
  <si>
    <t>2.6.</t>
  </si>
  <si>
    <t>на 2020-2030 годы на 2025 год</t>
  </si>
  <si>
    <t>Финансирование  на 2025 год, тыс.рублей</t>
  </si>
  <si>
    <t xml:space="preserve">Содержание автомобильных дорог общего пользования местного значения  вне границ муниципального образования, субсидия из областного бюджета на дорожную деятельность </t>
  </si>
  <si>
    <t xml:space="preserve">Содержание  автомобильной дороги  Вятские Поляны -аэропорт (замена изношенных слоев асфальтобетонного  покрытия)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</si>
  <si>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Содержание автомобильных дорог  общего пользования местного значения, субсидия из областного бюджета на дорожную деятельность, в т.ч </t>
  </si>
  <si>
    <t>ИП Михайлов</t>
  </si>
  <si>
    <t>Замена изношенных слоев асфальтобетонного  покрытия на автомобильной дороге Вятские Поляны-аэропорт, 5,4 км</t>
  </si>
  <si>
    <t>Содержанию  автомобильной  дороги по ул. Гагарина в                 г. Вятские Поляны (замена изношенных слоев асфальтобетонного  покрытия, замена автопавильонов)</t>
  </si>
  <si>
    <t>замена изношенных слоев асфальтобетонного  покрытия, замена автопавильонов по ул. Гагарина, 1,22 км</t>
  </si>
  <si>
    <t>Содержанию  автомобильной  дороги по ул. Урицкого в               г. Вятские Поляны( замена изношенных слоев асфальтобетонного  покрытия, замена автопавильонов)</t>
  </si>
  <si>
    <t>ООО "МДСУ-1" пгт Балтаси</t>
  </si>
  <si>
    <t xml:space="preserve"> замена изношенных слоев асфальтобетонного  покрытия, замена автопавильонов по ул. Урицкого, 1,25 км.</t>
  </si>
  <si>
    <t>3.3</t>
  </si>
  <si>
    <t>3.3.1</t>
  </si>
  <si>
    <t xml:space="preserve">Ремонт тротуаров по ул.  Гагарина  в            г. Вятские Поляны, 1,338 км
</t>
  </si>
  <si>
    <t>3.4.1</t>
  </si>
  <si>
    <t>3.4.2</t>
  </si>
  <si>
    <t>Содержание автомобильных дорог общего пользования местного значения  в границах муниципального образования за счет счет средств местного бюджета</t>
  </si>
  <si>
    <t>ИП Михайлов,ИП Галиахметов</t>
  </si>
  <si>
    <t xml:space="preserve"> ИП Галиахметов</t>
  </si>
  <si>
    <t>Обследование мостов</t>
  </si>
  <si>
    <t>Обследование мостов по ул. Красная через.р. Тойменка, по ул. Ленина через р. Ошторма</t>
  </si>
  <si>
    <t>Содержание автомобильных дорог общего пользования местного значения  в границах муниципального образования</t>
  </si>
  <si>
    <t xml:space="preserve">Ремонт автомобильной дороги по ул. Тойменка в г Вятские Поляны </t>
  </si>
  <si>
    <t xml:space="preserve">Ремонт автомобильной дороги по ул. Кукина в г Вятские Поляны </t>
  </si>
  <si>
    <t xml:space="preserve">Ремонт автомобильной дороги по ул. Азина в г Вятские Поляны </t>
  </si>
  <si>
    <t xml:space="preserve">Ремонт автомобильной дороги по ул. Кукина в г Вятские Поляны дорожный фонд протяженностью 0,102 км </t>
  </si>
  <si>
    <t xml:space="preserve">Ремонт автомобильной дороги по ул. Азина в    г Вятские Поляны дорожный фонд протяженностью 0,33 км </t>
  </si>
  <si>
    <t>Ремонт автомобильной дороги по ул. Трещева (1 место)</t>
  </si>
  <si>
    <t>Ремонт автомобильной дороги по ул.Некрасова  ( 2 место)</t>
  </si>
  <si>
    <t>Ремонт  автомобильной дороги по ул. Первомайская                        (3 место)</t>
  </si>
  <si>
    <t>Ремонт автомобильной дороги по ул. Трещева 0,7 км</t>
  </si>
  <si>
    <t xml:space="preserve">Ремонт автомобильной дороги по ул.Некрасова, 1 ,0 км </t>
  </si>
  <si>
    <t>Ремонт  автомобильной дороги по ул. Первомайская,               0,0845 км</t>
  </si>
  <si>
    <t>3.5.</t>
  </si>
  <si>
    <t>Укрепление обочин автомобильной дороги Вятские Поляны-аэропорт, замена светофорных объектов,</t>
  </si>
  <si>
    <t>Устранение деформаций, выбоин   на  автомобильных дорогах городской уличной сети</t>
  </si>
  <si>
    <t>3.3.2</t>
  </si>
  <si>
    <t xml:space="preserve">Ремонт элементов обустройства  автомобильной  дороги  (тротуары) по ул.  Гагарина  в            г. Вятские Поляны 
</t>
  </si>
  <si>
    <t xml:space="preserve">Ремонт элементов обустройства  автомобильной  дороги  (тротуары) по ул.  Урицкого  в            г. Вятские Поляны 
</t>
  </si>
  <si>
    <t xml:space="preserve">ООО "Наш город",  МБУ "ОКС г.Вятские Поляны" 
</t>
  </si>
  <si>
    <t xml:space="preserve">ООО "Наш город  г. Вятские Поляны",  МБУ "ОКС г.Вятские Поляны" 
</t>
  </si>
  <si>
    <t>МБУ "МБУ г.Вятские Поляны"</t>
  </si>
  <si>
    <t xml:space="preserve">МБУ "ОКС г.Вятские Поляны" </t>
  </si>
  <si>
    <t xml:space="preserve">Содержание автомобильных дорог общего пользования местного значения  в границах  муниципального образования, </t>
  </si>
  <si>
    <t>ООО "Наш город"</t>
  </si>
  <si>
    <t>Ремонт автомобильной дороги по ул. Тойменка в г Вятские Поляны дорожный фонд                                   протяженностью 1,2206 км (субсидия на содержание)</t>
  </si>
  <si>
    <t>Содержание автомобильных дорог общего пользования местного значения  вне границ муниципального образования, 20,846 км</t>
  </si>
  <si>
    <t>Ремонт элементов обустройства  автомобильных  дорог                                                           ( тротуары), всего в том  числе:</t>
  </si>
  <si>
    <t>2.1</t>
  </si>
  <si>
    <t>2.3</t>
  </si>
  <si>
    <t>2.4.1</t>
  </si>
  <si>
    <t>2.4.2.</t>
  </si>
  <si>
    <t>2.4.3.</t>
  </si>
  <si>
    <t>2.7.</t>
  </si>
  <si>
    <t>Отдельное мероприятие "Ремонт автомобильных  дорог общего пользования местного значения города Вятские Поляны и искусственных сооружений на них"</t>
  </si>
  <si>
    <t xml:space="preserve"> "Ремонт автомобильных  дорог общего пользования местного значения города Вятские Поляны и искусственных сооружений на них" (по результатам голосования  жителей города по отбору объектов ремонта)</t>
  </si>
  <si>
    <t>Ремонт  водоотводного  лотка в районе Ленина,81</t>
  </si>
  <si>
    <t xml:space="preserve">Ремонт тротуаров по ул.  Урицкого  в            г. Вятские Поляны, 1,837 км
</t>
  </si>
  <si>
    <t>Содержагние автомобильных дорог общего пользования местного значения в границах муниципального образования,97,079 км</t>
  </si>
  <si>
    <t>Содержание  автомобильных дорог в г.  Вятские Поляны ( обочины,  искусствкееые неровности и тд.) субсидия на дорожную деятельность</t>
  </si>
  <si>
    <t xml:space="preserve">от  17.01.2025                           №  99        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</si>
</sst>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00"/>
    <numFmt numFmtId="166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06">
    <xf numFmtId="0" fontId="0" fillId="0" borderId="0" xfId="0"/>
    <xf numFmtId="0" fontId="1" fillId="0" borderId="8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1" fillId="3" borderId="4" xfId="0" applyFont="1" applyFill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Border="1"/>
    <xf numFmtId="2" fontId="3" fillId="0" borderId="0" xfId="0" applyNumberFormat="1" applyFont="1" applyFill="1" applyBorder="1"/>
    <xf numFmtId="2" fontId="3" fillId="0" borderId="0" xfId="0" applyNumberFormat="1" applyFont="1" applyBorder="1"/>
    <xf numFmtId="2" fontId="3" fillId="0" borderId="0" xfId="0" applyNumberFormat="1" applyFont="1"/>
    <xf numFmtId="0" fontId="3" fillId="0" borderId="8" xfId="0" applyFont="1" applyBorder="1"/>
    <xf numFmtId="0" fontId="1" fillId="0" borderId="3" xfId="0" applyFont="1" applyBorder="1"/>
    <xf numFmtId="0" fontId="1" fillId="0" borderId="5" xfId="0" applyFont="1" applyBorder="1"/>
    <xf numFmtId="0" fontId="1" fillId="0" borderId="4" xfId="0" applyFont="1" applyBorder="1"/>
    <xf numFmtId="2" fontId="1" fillId="2" borderId="4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3" xfId="0" applyNumberFormat="1" applyFont="1" applyBorder="1"/>
    <xf numFmtId="0" fontId="1" fillId="0" borderId="3" xfId="0" applyFont="1" applyBorder="1" applyAlignment="1">
      <alignment horizontal="center"/>
    </xf>
    <xf numFmtId="0" fontId="1" fillId="0" borderId="6" xfId="0" applyFont="1" applyBorder="1"/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2" fontId="1" fillId="0" borderId="3" xfId="0" applyNumberFormat="1" applyFont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2" borderId="10" xfId="0" applyNumberFormat="1" applyFont="1" applyFill="1" applyBorder="1" applyAlignment="1">
      <alignment horizontal="center" vertical="center"/>
    </xf>
    <xf numFmtId="2" fontId="1" fillId="2" borderId="3" xfId="0" applyNumberFormat="1" applyFont="1" applyFill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right"/>
    </xf>
    <xf numFmtId="2" fontId="3" fillId="0" borderId="0" xfId="0" applyNumberFormat="1" applyFont="1" applyAlignment="1">
      <alignment horizontal="center" vertical="center"/>
    </xf>
    <xf numFmtId="2" fontId="1" fillId="0" borderId="3" xfId="1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1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165" fontId="1" fillId="2" borderId="4" xfId="0" applyNumberFormat="1" applyFont="1" applyFill="1" applyBorder="1" applyAlignment="1">
      <alignment horizontal="center" vertical="top"/>
    </xf>
    <xf numFmtId="2" fontId="1" fillId="2" borderId="4" xfId="0" applyNumberFormat="1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/>
    </xf>
    <xf numFmtId="165" fontId="1" fillId="0" borderId="7" xfId="0" applyNumberFormat="1" applyFont="1" applyFill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165" fontId="1" fillId="0" borderId="12" xfId="0" applyNumberFormat="1" applyFont="1" applyBorder="1" applyAlignment="1">
      <alignment horizontal="center" vertical="center"/>
    </xf>
    <xf numFmtId="165" fontId="1" fillId="2" borderId="4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65" fontId="1" fillId="0" borderId="10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2" fontId="1" fillId="0" borderId="7" xfId="0" applyNumberFormat="1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center" vertical="center"/>
    </xf>
    <xf numFmtId="2" fontId="1" fillId="0" borderId="12" xfId="0" applyNumberFormat="1" applyFont="1" applyFill="1" applyBorder="1" applyAlignment="1">
      <alignment horizontal="center" vertical="center"/>
    </xf>
    <xf numFmtId="2" fontId="1" fillId="0" borderId="4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14" fontId="1" fillId="0" borderId="3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49" fontId="1" fillId="0" borderId="4" xfId="0" applyNumberFormat="1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 wrapText="1"/>
    </xf>
    <xf numFmtId="0" fontId="1" fillId="3" borderId="5" xfId="0" applyFont="1" applyFill="1" applyBorder="1" applyAlignment="1">
      <alignment horizontal="center" vertical="top" wrapText="1"/>
    </xf>
    <xf numFmtId="0" fontId="1" fillId="3" borderId="4" xfId="0" applyFont="1" applyFill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3" borderId="1" xfId="0" applyFont="1" applyFill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9"/>
  <sheetViews>
    <sheetView tabSelected="1" view="pageBreakPreview" topLeftCell="A3" zoomScaleSheetLayoutView="100" workbookViewId="0">
      <selection activeCell="E6" sqref="E6"/>
    </sheetView>
  </sheetViews>
  <sheetFormatPr defaultRowHeight="15"/>
  <cols>
    <col min="1" max="1" width="3.42578125" style="30" customWidth="1"/>
    <col min="2" max="2" width="8.28515625" style="30" customWidth="1"/>
    <col min="3" max="3" width="31.5703125" style="69" customWidth="1"/>
    <col min="4" max="4" width="22" style="69" customWidth="1"/>
    <col min="5" max="5" width="10.140625" style="30" customWidth="1"/>
    <col min="6" max="6" width="9.28515625" style="30" customWidth="1"/>
    <col min="7" max="7" width="14.5703125" style="50" customWidth="1"/>
    <col min="8" max="8" width="15.85546875" style="66" customWidth="1"/>
    <col min="9" max="9" width="23.7109375" style="69" customWidth="1"/>
    <col min="10" max="16384" width="9.140625" style="30"/>
  </cols>
  <sheetData>
    <row r="1" spans="2:9">
      <c r="H1" s="66" t="s">
        <v>54</v>
      </c>
    </row>
    <row r="3" spans="2:9">
      <c r="H3" s="66" t="s">
        <v>55</v>
      </c>
    </row>
    <row r="5" spans="2:9">
      <c r="H5" s="66" t="s">
        <v>56</v>
      </c>
    </row>
    <row r="6" spans="2:9">
      <c r="H6" s="66" t="s">
        <v>57</v>
      </c>
    </row>
    <row r="7" spans="2:9">
      <c r="H7" s="66" t="s">
        <v>142</v>
      </c>
    </row>
    <row r="9" spans="2:9" ht="15.75">
      <c r="B9" s="188" t="s">
        <v>65</v>
      </c>
      <c r="C9" s="188"/>
      <c r="D9" s="188"/>
      <c r="E9" s="188"/>
      <c r="F9" s="188"/>
      <c r="G9" s="188"/>
      <c r="H9" s="188"/>
    </row>
    <row r="10" spans="2:9" ht="15.75">
      <c r="B10" s="188" t="s">
        <v>75</v>
      </c>
      <c r="C10" s="188"/>
      <c r="D10" s="188"/>
      <c r="E10" s="188"/>
      <c r="F10" s="188"/>
      <c r="G10" s="188"/>
      <c r="H10" s="188"/>
    </row>
    <row r="11" spans="2:9" ht="15.75">
      <c r="B11" s="188" t="s">
        <v>81</v>
      </c>
      <c r="C11" s="188"/>
      <c r="D11" s="188"/>
      <c r="E11" s="188"/>
      <c r="F11" s="188"/>
      <c r="G11" s="188"/>
      <c r="H11" s="188"/>
    </row>
    <row r="13" spans="2:9" ht="30.75" customHeight="1">
      <c r="B13" s="183" t="s">
        <v>0</v>
      </c>
      <c r="C13" s="149" t="s">
        <v>10</v>
      </c>
      <c r="D13" s="149" t="s">
        <v>44</v>
      </c>
      <c r="E13" s="195" t="s">
        <v>45</v>
      </c>
      <c r="F13" s="196"/>
      <c r="G13" s="189" t="s">
        <v>1</v>
      </c>
      <c r="H13" s="192" t="s">
        <v>82</v>
      </c>
      <c r="I13" s="149" t="s">
        <v>71</v>
      </c>
    </row>
    <row r="14" spans="2:9" ht="30.75" customHeight="1">
      <c r="B14" s="184"/>
      <c r="C14" s="150"/>
      <c r="D14" s="150"/>
      <c r="E14" s="8" t="s">
        <v>46</v>
      </c>
      <c r="F14" s="8" t="s">
        <v>48</v>
      </c>
      <c r="G14" s="190"/>
      <c r="H14" s="193"/>
      <c r="I14" s="150"/>
    </row>
    <row r="15" spans="2:9" ht="30.75" customHeight="1">
      <c r="B15" s="185"/>
      <c r="C15" s="150"/>
      <c r="D15" s="151"/>
      <c r="E15" s="10" t="s">
        <v>47</v>
      </c>
      <c r="F15" s="10" t="s">
        <v>47</v>
      </c>
      <c r="G15" s="191"/>
      <c r="H15" s="194"/>
      <c r="I15" s="151"/>
    </row>
    <row r="16" spans="2:9" ht="18.75" customHeight="1">
      <c r="B16" s="37"/>
      <c r="C16" s="149" t="s">
        <v>49</v>
      </c>
      <c r="D16" s="149" t="s">
        <v>124</v>
      </c>
      <c r="E16" s="8" t="s">
        <v>52</v>
      </c>
      <c r="F16" s="74" t="s">
        <v>53</v>
      </c>
      <c r="G16" s="51" t="s">
        <v>2</v>
      </c>
      <c r="H16" s="139">
        <f>H17+H18</f>
        <v>241566.99599999998</v>
      </c>
      <c r="I16" s="70"/>
    </row>
    <row r="17" spans="2:9" ht="15" customHeight="1">
      <c r="B17" s="38"/>
      <c r="C17" s="150"/>
      <c r="D17" s="150"/>
      <c r="E17" s="9">
        <v>2025</v>
      </c>
      <c r="F17" s="3">
        <v>2025</v>
      </c>
      <c r="G17" s="51" t="s">
        <v>3</v>
      </c>
      <c r="H17" s="144">
        <f>H20+H60+H160+H115</f>
        <v>224427</v>
      </c>
      <c r="I17" s="71"/>
    </row>
    <row r="18" spans="2:9" ht="15" customHeight="1">
      <c r="B18" s="39"/>
      <c r="C18" s="151"/>
      <c r="D18" s="151"/>
      <c r="E18" s="15"/>
      <c r="F18" s="25"/>
      <c r="G18" s="51" t="s">
        <v>4</v>
      </c>
      <c r="H18" s="139">
        <f>H21+H61+H116+H161</f>
        <v>17139.995999999999</v>
      </c>
      <c r="I18" s="72"/>
    </row>
    <row r="19" spans="2:9" ht="46.5" customHeight="1">
      <c r="B19" s="178">
        <v>1</v>
      </c>
      <c r="C19" s="153" t="s">
        <v>74</v>
      </c>
      <c r="D19" s="150"/>
      <c r="E19" s="8" t="s">
        <v>52</v>
      </c>
      <c r="F19" s="5" t="s">
        <v>53</v>
      </c>
      <c r="G19" s="52" t="s">
        <v>2</v>
      </c>
      <c r="H19" s="143">
        <f>H20+H21</f>
        <v>337</v>
      </c>
      <c r="I19" s="71"/>
    </row>
    <row r="20" spans="2:9" ht="46.5" customHeight="1">
      <c r="B20" s="178"/>
      <c r="C20" s="154"/>
      <c r="D20" s="150"/>
      <c r="E20" s="9">
        <v>2025</v>
      </c>
      <c r="F20" s="89">
        <v>2025</v>
      </c>
      <c r="G20" s="88" t="s">
        <v>3</v>
      </c>
      <c r="H20" s="41">
        <f>H23</f>
        <v>0</v>
      </c>
      <c r="I20" s="71"/>
    </row>
    <row r="21" spans="2:9" ht="46.5" customHeight="1">
      <c r="B21" s="178"/>
      <c r="C21" s="155"/>
      <c r="D21" s="151"/>
      <c r="E21" s="9"/>
      <c r="F21" s="7"/>
      <c r="G21" s="53" t="s">
        <v>5</v>
      </c>
      <c r="H21" s="41">
        <f>H24+H48</f>
        <v>337</v>
      </c>
      <c r="I21" s="72"/>
    </row>
    <row r="22" spans="2:9" s="31" customFormat="1" ht="29.25" customHeight="1">
      <c r="B22" s="159" t="s">
        <v>61</v>
      </c>
      <c r="C22" s="149" t="s">
        <v>60</v>
      </c>
      <c r="D22" s="149" t="s">
        <v>121</v>
      </c>
      <c r="E22" s="49" t="s">
        <v>52</v>
      </c>
      <c r="F22" s="49" t="s">
        <v>53</v>
      </c>
      <c r="G22" s="54" t="s">
        <v>2</v>
      </c>
      <c r="H22" s="42">
        <f>SUM(H23:H24)</f>
        <v>300</v>
      </c>
      <c r="I22" s="70"/>
    </row>
    <row r="23" spans="2:9" s="31" customFormat="1" ht="29.25" customHeight="1">
      <c r="B23" s="160"/>
      <c r="C23" s="150"/>
      <c r="D23" s="150"/>
      <c r="E23" s="28">
        <v>2025</v>
      </c>
      <c r="F23" s="29">
        <v>2025</v>
      </c>
      <c r="G23" s="55" t="s">
        <v>6</v>
      </c>
      <c r="H23" s="42">
        <f>H26+H29+H32</f>
        <v>0</v>
      </c>
      <c r="I23" s="71"/>
    </row>
    <row r="24" spans="2:9" s="31" customFormat="1" ht="29.25" customHeight="1">
      <c r="B24" s="160"/>
      <c r="C24" s="150"/>
      <c r="D24" s="150"/>
      <c r="E24" s="150"/>
      <c r="F24" s="150"/>
      <c r="G24" s="55" t="s">
        <v>7</v>
      </c>
      <c r="H24" s="43">
        <f>H30+H42+H45</f>
        <v>300</v>
      </c>
      <c r="I24" s="71"/>
    </row>
    <row r="25" spans="2:9" s="31" customFormat="1" ht="15" hidden="1" customHeight="1">
      <c r="B25" s="160"/>
      <c r="C25" s="150"/>
      <c r="D25" s="150"/>
      <c r="E25" s="150"/>
      <c r="F25" s="150"/>
      <c r="G25" s="54" t="s">
        <v>2</v>
      </c>
      <c r="H25" s="42">
        <f>SUM(H26:H27)</f>
        <v>0</v>
      </c>
      <c r="I25" s="71"/>
    </row>
    <row r="26" spans="2:9" s="31" customFormat="1" ht="15" hidden="1" customHeight="1">
      <c r="B26" s="160"/>
      <c r="C26" s="150"/>
      <c r="D26" s="150"/>
      <c r="E26" s="150"/>
      <c r="F26" s="150"/>
      <c r="G26" s="55" t="s">
        <v>6</v>
      </c>
      <c r="H26" s="42">
        <v>0</v>
      </c>
      <c r="I26" s="71"/>
    </row>
    <row r="27" spans="2:9" s="31" customFormat="1" ht="15" hidden="1" customHeight="1">
      <c r="B27" s="160"/>
      <c r="C27" s="150"/>
      <c r="D27" s="150"/>
      <c r="E27" s="150"/>
      <c r="F27" s="150"/>
      <c r="G27" s="27" t="s">
        <v>7</v>
      </c>
      <c r="H27" s="59"/>
      <c r="I27" s="71"/>
    </row>
    <row r="28" spans="2:9" ht="30" customHeight="1">
      <c r="B28" s="168" t="s">
        <v>11</v>
      </c>
      <c r="C28" s="149" t="s">
        <v>79</v>
      </c>
      <c r="D28" s="149" t="s">
        <v>122</v>
      </c>
      <c r="E28" s="8" t="s">
        <v>52</v>
      </c>
      <c r="F28" s="8" t="s">
        <v>53</v>
      </c>
      <c r="G28" s="54" t="s">
        <v>2</v>
      </c>
      <c r="H28" s="42">
        <f>SUM(H29:H30)</f>
        <v>300</v>
      </c>
      <c r="I28" s="153" t="s">
        <v>64</v>
      </c>
    </row>
    <row r="29" spans="2:9" ht="30" customHeight="1">
      <c r="B29" s="169"/>
      <c r="C29" s="150"/>
      <c r="D29" s="150"/>
      <c r="E29" s="9">
        <v>2025</v>
      </c>
      <c r="F29" s="3">
        <v>2025</v>
      </c>
      <c r="G29" s="55" t="s">
        <v>6</v>
      </c>
      <c r="H29" s="42">
        <v>0</v>
      </c>
      <c r="I29" s="154"/>
    </row>
    <row r="30" spans="2:9" ht="30" customHeight="1">
      <c r="B30" s="170"/>
      <c r="C30" s="151"/>
      <c r="D30" s="150"/>
      <c r="E30" s="15"/>
      <c r="F30" s="16"/>
      <c r="G30" s="27" t="s">
        <v>7</v>
      </c>
      <c r="H30" s="61">
        <v>300</v>
      </c>
      <c r="I30" s="155"/>
    </row>
    <row r="31" spans="2:9" ht="22.5" hidden="1" customHeight="1" thickBot="1">
      <c r="B31" s="179" t="s">
        <v>19</v>
      </c>
      <c r="C31" s="149"/>
      <c r="D31" s="151"/>
      <c r="E31" s="8"/>
      <c r="F31" s="8"/>
      <c r="G31" s="51" t="s">
        <v>2</v>
      </c>
      <c r="H31" s="42">
        <f>SUM(H32:H33)</f>
        <v>0</v>
      </c>
      <c r="I31" s="73"/>
    </row>
    <row r="32" spans="2:9" ht="19.5" hidden="1" customHeight="1" thickBot="1">
      <c r="B32" s="180"/>
      <c r="C32" s="150"/>
      <c r="D32" s="28"/>
      <c r="E32" s="9"/>
      <c r="F32" s="9"/>
      <c r="G32" s="51" t="s">
        <v>6</v>
      </c>
      <c r="H32" s="61"/>
      <c r="I32" s="73"/>
    </row>
    <row r="33" spans="2:9" ht="39" hidden="1" customHeight="1" thickBot="1">
      <c r="B33" s="180"/>
      <c r="C33" s="150"/>
      <c r="D33" s="28"/>
      <c r="E33" s="9"/>
      <c r="F33" s="9"/>
      <c r="G33" s="57" t="s">
        <v>7</v>
      </c>
      <c r="H33" s="61"/>
      <c r="I33" s="73"/>
    </row>
    <row r="34" spans="2:9" ht="27" hidden="1" customHeight="1">
      <c r="B34" s="44"/>
      <c r="C34" s="149"/>
      <c r="D34" s="49"/>
      <c r="E34" s="8"/>
      <c r="F34" s="8"/>
      <c r="G34" s="51" t="s">
        <v>2</v>
      </c>
      <c r="H34" s="67">
        <f>H35+H36</f>
        <v>0</v>
      </c>
      <c r="I34" s="73"/>
    </row>
    <row r="35" spans="2:9" ht="16.5" hidden="1" customHeight="1">
      <c r="B35" s="45" t="s">
        <v>19</v>
      </c>
      <c r="C35" s="150"/>
      <c r="D35" s="28"/>
      <c r="E35" s="9"/>
      <c r="F35" s="9"/>
      <c r="G35" s="51" t="s">
        <v>6</v>
      </c>
      <c r="H35" s="59">
        <v>0</v>
      </c>
      <c r="I35" s="73"/>
    </row>
    <row r="36" spans="2:9" ht="42" hidden="1" customHeight="1">
      <c r="B36" s="45"/>
      <c r="C36" s="151"/>
      <c r="D36" s="28"/>
      <c r="E36" s="9"/>
      <c r="F36" s="9"/>
      <c r="G36" s="57" t="s">
        <v>7</v>
      </c>
      <c r="H36" s="42"/>
      <c r="I36" s="73"/>
    </row>
    <row r="37" spans="2:9" ht="39" hidden="1" customHeight="1" thickBot="1">
      <c r="B37" s="44" t="s">
        <v>34</v>
      </c>
      <c r="C37" s="149"/>
      <c r="D37" s="49"/>
      <c r="E37" s="8"/>
      <c r="F37" s="8"/>
      <c r="G37" s="51" t="s">
        <v>2</v>
      </c>
      <c r="H37" s="67">
        <f>H38+H39</f>
        <v>0</v>
      </c>
      <c r="I37" s="73"/>
    </row>
    <row r="38" spans="2:9" ht="39" hidden="1" customHeight="1" thickBot="1">
      <c r="B38" s="45"/>
      <c r="C38" s="150"/>
      <c r="D38" s="28"/>
      <c r="E38" s="9"/>
      <c r="F38" s="9"/>
      <c r="G38" s="51" t="s">
        <v>6</v>
      </c>
      <c r="H38" s="42"/>
      <c r="I38" s="73"/>
    </row>
    <row r="39" spans="2:9" ht="12.75" hidden="1" customHeight="1">
      <c r="B39" s="45"/>
      <c r="C39" s="150"/>
      <c r="D39" s="28"/>
      <c r="E39" s="9"/>
      <c r="F39" s="9"/>
      <c r="G39" s="57" t="s">
        <v>7</v>
      </c>
      <c r="H39" s="61"/>
      <c r="I39" s="73"/>
    </row>
    <row r="40" spans="2:9" ht="0.75" customHeight="1">
      <c r="B40" s="168" t="s">
        <v>18</v>
      </c>
      <c r="C40" s="152" t="s">
        <v>37</v>
      </c>
      <c r="D40" s="198" t="s">
        <v>123</v>
      </c>
      <c r="E40" s="8" t="s">
        <v>52</v>
      </c>
      <c r="F40" s="8" t="s">
        <v>53</v>
      </c>
      <c r="G40" s="27" t="s">
        <v>2</v>
      </c>
      <c r="H40" s="42">
        <f>SUM(H41:H42)</f>
        <v>0</v>
      </c>
      <c r="I40" s="149"/>
    </row>
    <row r="41" spans="2:9" ht="38.25" hidden="1" customHeight="1">
      <c r="B41" s="169"/>
      <c r="C41" s="152"/>
      <c r="D41" s="199"/>
      <c r="E41" s="9">
        <v>2025</v>
      </c>
      <c r="F41" s="3">
        <v>2025</v>
      </c>
      <c r="G41" s="27" t="s">
        <v>6</v>
      </c>
      <c r="H41" s="59">
        <v>0</v>
      </c>
      <c r="I41" s="150"/>
    </row>
    <row r="42" spans="2:9" ht="38.25" hidden="1" customHeight="1" thickBot="1">
      <c r="B42" s="170"/>
      <c r="C42" s="152"/>
      <c r="D42" s="200"/>
      <c r="E42" s="10"/>
      <c r="F42" s="10"/>
      <c r="G42" s="27" t="s">
        <v>7</v>
      </c>
      <c r="H42" s="60"/>
      <c r="I42" s="182"/>
    </row>
    <row r="43" spans="2:9" ht="29.25" hidden="1" customHeight="1" thickBot="1">
      <c r="B43" s="44" t="s">
        <v>19</v>
      </c>
      <c r="C43" s="152"/>
      <c r="D43" s="198" t="s">
        <v>58</v>
      </c>
      <c r="E43" s="14" t="s">
        <v>52</v>
      </c>
      <c r="F43" s="16" t="s">
        <v>53</v>
      </c>
      <c r="G43" s="57" t="s">
        <v>2</v>
      </c>
      <c r="H43" s="67">
        <f>H44+H45</f>
        <v>0</v>
      </c>
      <c r="I43" s="70"/>
    </row>
    <row r="44" spans="2:9" ht="20.25" hidden="1" customHeight="1" thickBot="1">
      <c r="B44" s="45"/>
      <c r="C44" s="152"/>
      <c r="D44" s="199"/>
      <c r="E44" s="9">
        <v>2024</v>
      </c>
      <c r="F44" s="3">
        <v>2024</v>
      </c>
      <c r="G44" s="57" t="s">
        <v>6</v>
      </c>
      <c r="H44" s="59"/>
      <c r="I44" s="71"/>
    </row>
    <row r="45" spans="2:9" ht="18.75" hidden="1" customHeight="1" thickBot="1">
      <c r="B45" s="45"/>
      <c r="C45" s="152"/>
      <c r="D45" s="200"/>
      <c r="E45" s="9"/>
      <c r="F45" s="10"/>
      <c r="G45" s="57" t="s">
        <v>7</v>
      </c>
      <c r="H45" s="43"/>
      <c r="I45" s="72"/>
    </row>
    <row r="46" spans="2:9" ht="30.75" customHeight="1">
      <c r="B46" s="163" t="s">
        <v>8</v>
      </c>
      <c r="C46" s="152" t="s">
        <v>9</v>
      </c>
      <c r="D46" s="198" t="s">
        <v>73</v>
      </c>
      <c r="E46" s="8" t="s">
        <v>52</v>
      </c>
      <c r="F46" s="3" t="s">
        <v>53</v>
      </c>
      <c r="G46" s="55" t="s">
        <v>2</v>
      </c>
      <c r="H46" s="42">
        <f>SUM(H47:H48)</f>
        <v>37</v>
      </c>
      <c r="I46" s="70"/>
    </row>
    <row r="47" spans="2:9" ht="30.75" customHeight="1">
      <c r="B47" s="164"/>
      <c r="C47" s="152"/>
      <c r="D47" s="199"/>
      <c r="E47" s="9">
        <v>2025</v>
      </c>
      <c r="F47" s="3">
        <v>2025</v>
      </c>
      <c r="G47" s="55" t="s">
        <v>6</v>
      </c>
      <c r="H47" s="59">
        <v>0</v>
      </c>
      <c r="I47" s="71"/>
    </row>
    <row r="48" spans="2:9" ht="30.75" customHeight="1">
      <c r="B48" s="164"/>
      <c r="C48" s="152"/>
      <c r="D48" s="199"/>
      <c r="E48" s="13"/>
      <c r="F48" s="15"/>
      <c r="G48" s="55" t="s">
        <v>7</v>
      </c>
      <c r="H48" s="62">
        <f>SUM(H55+H58)</f>
        <v>37</v>
      </c>
      <c r="I48" s="71"/>
    </row>
    <row r="49" spans="2:9" ht="15" hidden="1" customHeight="1" thickBot="1">
      <c r="B49" s="46" t="s">
        <v>12</v>
      </c>
      <c r="C49" s="181"/>
      <c r="D49" s="79"/>
      <c r="E49" s="19"/>
      <c r="F49" s="19"/>
      <c r="G49" s="56" t="s">
        <v>2</v>
      </c>
      <c r="H49" s="42"/>
      <c r="I49" s="73"/>
    </row>
    <row r="50" spans="2:9" ht="15" hidden="1" customHeight="1" thickBot="1">
      <c r="B50" s="38"/>
      <c r="C50" s="181"/>
      <c r="D50" s="79"/>
      <c r="E50" s="19"/>
      <c r="F50" s="19"/>
      <c r="G50" s="51" t="s">
        <v>6</v>
      </c>
      <c r="H50" s="42"/>
      <c r="I50" s="73"/>
    </row>
    <row r="51" spans="2:9" ht="15" hidden="1" customHeight="1" thickBot="1">
      <c r="B51" s="38"/>
      <c r="C51" s="181"/>
      <c r="D51" s="79"/>
      <c r="E51" s="19"/>
      <c r="F51" s="19"/>
      <c r="G51" s="57" t="s">
        <v>7</v>
      </c>
      <c r="H51" s="63"/>
      <c r="I51" s="73"/>
    </row>
    <row r="52" spans="2:9" ht="55.5" hidden="1" customHeight="1" thickBot="1">
      <c r="B52" s="39"/>
      <c r="C52" s="181"/>
      <c r="D52" s="79"/>
      <c r="E52" s="19"/>
      <c r="F52" s="19"/>
      <c r="G52" s="56"/>
      <c r="H52" s="61"/>
      <c r="I52" s="73"/>
    </row>
    <row r="53" spans="2:9" ht="32.25" customHeight="1">
      <c r="B53" s="159" t="s">
        <v>12</v>
      </c>
      <c r="C53" s="152" t="s">
        <v>66</v>
      </c>
      <c r="D53" s="198" t="s">
        <v>72</v>
      </c>
      <c r="E53" s="8" t="s">
        <v>52</v>
      </c>
      <c r="F53" s="3" t="s">
        <v>53</v>
      </c>
      <c r="G53" s="54" t="s">
        <v>2</v>
      </c>
      <c r="H53" s="42">
        <f>SUM(H54:H55)</f>
        <v>20</v>
      </c>
      <c r="I53" s="149" t="s">
        <v>63</v>
      </c>
    </row>
    <row r="54" spans="2:9" ht="32.25" customHeight="1">
      <c r="B54" s="160"/>
      <c r="C54" s="152"/>
      <c r="D54" s="199"/>
      <c r="E54" s="9">
        <v>2025</v>
      </c>
      <c r="F54" s="3">
        <v>2025</v>
      </c>
      <c r="G54" s="55" t="s">
        <v>6</v>
      </c>
      <c r="H54" s="59">
        <v>0</v>
      </c>
      <c r="I54" s="150"/>
    </row>
    <row r="55" spans="2:9" ht="32.25" customHeight="1">
      <c r="B55" s="160"/>
      <c r="C55" s="152"/>
      <c r="D55" s="199"/>
      <c r="E55" s="13"/>
      <c r="F55" s="16"/>
      <c r="G55" s="55" t="s">
        <v>7</v>
      </c>
      <c r="H55" s="63">
        <v>20</v>
      </c>
      <c r="I55" s="150"/>
    </row>
    <row r="56" spans="2:9" ht="30" customHeight="1">
      <c r="B56" s="203" t="s">
        <v>35</v>
      </c>
      <c r="C56" s="152" t="s">
        <v>36</v>
      </c>
      <c r="D56" s="149" t="s">
        <v>59</v>
      </c>
      <c r="E56" s="8" t="s">
        <v>52</v>
      </c>
      <c r="F56" s="8" t="s">
        <v>53</v>
      </c>
      <c r="G56" s="54" t="s">
        <v>2</v>
      </c>
      <c r="H56" s="42">
        <f>SUM(H57:H58)</f>
        <v>17</v>
      </c>
      <c r="I56" s="149" t="s">
        <v>63</v>
      </c>
    </row>
    <row r="57" spans="2:9" ht="30" customHeight="1">
      <c r="B57" s="204"/>
      <c r="C57" s="152"/>
      <c r="D57" s="150"/>
      <c r="E57" s="9">
        <v>2025</v>
      </c>
      <c r="F57" s="3">
        <v>2025</v>
      </c>
      <c r="G57" s="55" t="s">
        <v>6</v>
      </c>
      <c r="H57" s="59">
        <v>0</v>
      </c>
      <c r="I57" s="150"/>
    </row>
    <row r="58" spans="2:9" ht="25.5" customHeight="1">
      <c r="B58" s="205"/>
      <c r="C58" s="152"/>
      <c r="D58" s="151"/>
      <c r="E58" s="10"/>
      <c r="F58" s="10"/>
      <c r="G58" s="27" t="s">
        <v>7</v>
      </c>
      <c r="H58" s="42">
        <v>17</v>
      </c>
      <c r="I58" s="150"/>
    </row>
    <row r="59" spans="2:9" ht="28.5" customHeight="1">
      <c r="B59" s="163" t="s">
        <v>29</v>
      </c>
      <c r="C59" s="152" t="s">
        <v>136</v>
      </c>
      <c r="D59" s="149" t="s">
        <v>58</v>
      </c>
      <c r="E59" s="8" t="s">
        <v>52</v>
      </c>
      <c r="F59" s="3" t="s">
        <v>53</v>
      </c>
      <c r="G59" s="55" t="s">
        <v>2</v>
      </c>
      <c r="H59" s="42">
        <f>SUM(H60:H61)</f>
        <v>70661.087</v>
      </c>
      <c r="I59" s="70"/>
    </row>
    <row r="60" spans="2:9" ht="28.5" customHeight="1">
      <c r="B60" s="164"/>
      <c r="C60" s="152"/>
      <c r="D60" s="150"/>
      <c r="E60" s="9">
        <v>2025</v>
      </c>
      <c r="F60" s="3">
        <v>2025</v>
      </c>
      <c r="G60" s="55" t="s">
        <v>6</v>
      </c>
      <c r="H60" s="60">
        <f>H63+H66+H69+H72</f>
        <v>69764.399999999994</v>
      </c>
      <c r="I60" s="71"/>
    </row>
    <row r="61" spans="2:9" ht="44.25" customHeight="1">
      <c r="B61" s="165"/>
      <c r="C61" s="152"/>
      <c r="D61" s="151"/>
      <c r="E61" s="15"/>
      <c r="F61" s="15"/>
      <c r="G61" s="55" t="s">
        <v>7</v>
      </c>
      <c r="H61" s="60">
        <f>H64+H70+H67+H73+H101+H104+H110</f>
        <v>896.68700000000013</v>
      </c>
      <c r="I61" s="71"/>
    </row>
    <row r="62" spans="2:9" ht="30.75" customHeight="1">
      <c r="B62" s="168" t="s">
        <v>130</v>
      </c>
      <c r="C62" s="197" t="s">
        <v>104</v>
      </c>
      <c r="D62" s="149" t="s">
        <v>58</v>
      </c>
      <c r="E62" s="8" t="s">
        <v>52</v>
      </c>
      <c r="F62" s="3" t="s">
        <v>53</v>
      </c>
      <c r="G62" s="55" t="s">
        <v>2</v>
      </c>
      <c r="H62" s="42">
        <f>SUM(H63:H64)</f>
        <v>30030.1</v>
      </c>
      <c r="I62" s="153" t="s">
        <v>127</v>
      </c>
    </row>
    <row r="63" spans="2:9" ht="36.75" customHeight="1">
      <c r="B63" s="169"/>
      <c r="C63" s="197"/>
      <c r="D63" s="150"/>
      <c r="E63" s="9">
        <v>2025</v>
      </c>
      <c r="F63" s="3">
        <v>2025</v>
      </c>
      <c r="G63" s="55" t="s">
        <v>6</v>
      </c>
      <c r="H63" s="142">
        <v>30000</v>
      </c>
      <c r="I63" s="154"/>
    </row>
    <row r="64" spans="2:9" ht="43.5" customHeight="1">
      <c r="B64" s="170"/>
      <c r="C64" s="197"/>
      <c r="D64" s="151"/>
      <c r="E64" s="12"/>
      <c r="F64" s="12"/>
      <c r="G64" s="27" t="s">
        <v>7</v>
      </c>
      <c r="H64" s="141">
        <v>30.1</v>
      </c>
      <c r="I64" s="155"/>
    </row>
    <row r="65" spans="2:10" ht="36.75" customHeight="1">
      <c r="B65" s="168" t="s">
        <v>30</v>
      </c>
      <c r="C65" s="153" t="s">
        <v>105</v>
      </c>
      <c r="D65" s="149" t="s">
        <v>58</v>
      </c>
      <c r="E65" s="120" t="s">
        <v>52</v>
      </c>
      <c r="F65" s="3" t="s">
        <v>53</v>
      </c>
      <c r="G65" s="55" t="s">
        <v>2</v>
      </c>
      <c r="H65" s="92">
        <f>SUM(H66:H67)</f>
        <v>1717.684</v>
      </c>
      <c r="I65" s="153" t="s">
        <v>107</v>
      </c>
    </row>
    <row r="66" spans="2:10" ht="36.75" customHeight="1">
      <c r="B66" s="169"/>
      <c r="C66" s="154"/>
      <c r="D66" s="150"/>
      <c r="E66" s="121">
        <v>2025</v>
      </c>
      <c r="F66" s="3">
        <v>2025</v>
      </c>
      <c r="G66" s="55" t="s">
        <v>6</v>
      </c>
      <c r="H66" s="137">
        <v>1700.5070000000001</v>
      </c>
      <c r="I66" s="154"/>
    </row>
    <row r="67" spans="2:10" ht="36.75" customHeight="1">
      <c r="B67" s="170"/>
      <c r="C67" s="155"/>
      <c r="D67" s="151"/>
      <c r="E67" s="12"/>
      <c r="F67" s="12"/>
      <c r="G67" s="27" t="s">
        <v>7</v>
      </c>
      <c r="H67" s="137">
        <v>17.177</v>
      </c>
      <c r="I67" s="155"/>
    </row>
    <row r="68" spans="2:10" ht="36.75" customHeight="1">
      <c r="B68" s="168" t="s">
        <v>131</v>
      </c>
      <c r="C68" s="153" t="s">
        <v>106</v>
      </c>
      <c r="D68" s="149" t="s">
        <v>58</v>
      </c>
      <c r="E68" s="120" t="s">
        <v>52</v>
      </c>
      <c r="F68" s="3" t="s">
        <v>53</v>
      </c>
      <c r="G68" s="55" t="s">
        <v>2</v>
      </c>
      <c r="H68" s="92">
        <f>SUM(H69:H70)</f>
        <v>7461.509</v>
      </c>
      <c r="I68" s="153" t="s">
        <v>108</v>
      </c>
    </row>
    <row r="69" spans="2:10" ht="36.75" customHeight="1">
      <c r="B69" s="169"/>
      <c r="C69" s="154"/>
      <c r="D69" s="150"/>
      <c r="E69" s="121">
        <v>2025</v>
      </c>
      <c r="F69" s="3">
        <v>2025</v>
      </c>
      <c r="G69" s="55" t="s">
        <v>6</v>
      </c>
      <c r="H69" s="137">
        <v>7386.893</v>
      </c>
      <c r="I69" s="154"/>
    </row>
    <row r="70" spans="2:10" ht="36.75" customHeight="1">
      <c r="B70" s="170"/>
      <c r="C70" s="155"/>
      <c r="D70" s="151"/>
      <c r="E70" s="11"/>
      <c r="F70" s="11"/>
      <c r="G70" s="27" t="s">
        <v>7</v>
      </c>
      <c r="H70" s="137">
        <v>74.616</v>
      </c>
      <c r="I70" s="155"/>
    </row>
    <row r="71" spans="2:10" ht="47.25" customHeight="1">
      <c r="B71" s="201" t="s">
        <v>50</v>
      </c>
      <c r="C71" s="149" t="s">
        <v>137</v>
      </c>
      <c r="D71" s="149" t="s">
        <v>58</v>
      </c>
      <c r="E71" s="8" t="s">
        <v>52</v>
      </c>
      <c r="F71" s="8" t="s">
        <v>53</v>
      </c>
      <c r="G71" s="55" t="s">
        <v>2</v>
      </c>
      <c r="H71" s="92">
        <f>H72+H73+H74</f>
        <v>30705.633000000002</v>
      </c>
      <c r="I71" s="70"/>
    </row>
    <row r="72" spans="2:10" ht="47.25" customHeight="1">
      <c r="B72" s="202"/>
      <c r="C72" s="150"/>
      <c r="D72" s="150"/>
      <c r="E72" s="9">
        <v>2025</v>
      </c>
      <c r="F72" s="3">
        <v>2025</v>
      </c>
      <c r="G72" s="55" t="s">
        <v>6</v>
      </c>
      <c r="H72" s="140">
        <f>SUM(H76+H90+H93)</f>
        <v>30677</v>
      </c>
      <c r="I72" s="71"/>
    </row>
    <row r="73" spans="2:10" ht="47.25" customHeight="1">
      <c r="B73" s="202"/>
      <c r="C73" s="150"/>
      <c r="D73" s="150"/>
      <c r="E73" s="11"/>
      <c r="F73" s="4"/>
      <c r="G73" s="27" t="s">
        <v>7</v>
      </c>
      <c r="H73" s="124">
        <f>SUM(H77+H91+H94)</f>
        <v>28.632999999999999</v>
      </c>
      <c r="I73" s="71"/>
    </row>
    <row r="74" spans="2:10" ht="47.25" customHeight="1">
      <c r="B74" s="115"/>
      <c r="C74" s="107"/>
      <c r="D74" s="107"/>
      <c r="E74" s="11"/>
      <c r="F74" s="4"/>
      <c r="G74" s="27"/>
      <c r="H74" s="61"/>
      <c r="I74" s="93"/>
    </row>
    <row r="75" spans="2:10" ht="30" customHeight="1">
      <c r="B75" s="168" t="s">
        <v>132</v>
      </c>
      <c r="C75" s="155" t="s">
        <v>109</v>
      </c>
      <c r="D75" s="149" t="s">
        <v>58</v>
      </c>
      <c r="E75" s="8" t="s">
        <v>52</v>
      </c>
      <c r="F75" s="8" t="s">
        <v>53</v>
      </c>
      <c r="G75" s="55" t="s">
        <v>2</v>
      </c>
      <c r="H75" s="92">
        <f>H76+H77</f>
        <v>10113.005999999999</v>
      </c>
      <c r="I75" s="197" t="s">
        <v>112</v>
      </c>
    </row>
    <row r="76" spans="2:10" ht="30" customHeight="1">
      <c r="B76" s="169"/>
      <c r="C76" s="197"/>
      <c r="D76" s="150"/>
      <c r="E76" s="9">
        <v>2025</v>
      </c>
      <c r="F76" s="3">
        <v>2025</v>
      </c>
      <c r="G76" s="55" t="s">
        <v>6</v>
      </c>
      <c r="H76" s="90">
        <v>10102.893</v>
      </c>
      <c r="I76" s="197"/>
    </row>
    <row r="77" spans="2:10" ht="30" customHeight="1">
      <c r="B77" s="169"/>
      <c r="C77" s="197"/>
      <c r="D77" s="150"/>
      <c r="E77" s="6"/>
      <c r="F77" s="6"/>
      <c r="G77" s="27" t="s">
        <v>7</v>
      </c>
      <c r="H77" s="138">
        <v>10.113</v>
      </c>
      <c r="I77" s="197"/>
    </row>
    <row r="78" spans="2:10" ht="0.75" hidden="1" customHeight="1">
      <c r="B78" s="37" t="s">
        <v>14</v>
      </c>
      <c r="C78" s="171" t="s">
        <v>16</v>
      </c>
      <c r="D78" s="75"/>
      <c r="E78" s="17"/>
      <c r="F78" s="17"/>
      <c r="G78" s="51" t="s">
        <v>2</v>
      </c>
      <c r="H78" s="40">
        <f>H79+H80</f>
        <v>0</v>
      </c>
      <c r="I78" s="73"/>
      <c r="J78" s="65"/>
    </row>
    <row r="79" spans="2:10" ht="18.75" hidden="1" customHeight="1">
      <c r="B79" s="38"/>
      <c r="C79" s="172"/>
      <c r="D79" s="76"/>
      <c r="E79" s="18"/>
      <c r="F79" s="18"/>
      <c r="G79" s="51" t="s">
        <v>6</v>
      </c>
      <c r="H79" s="40"/>
      <c r="I79" s="73"/>
      <c r="J79" s="32"/>
    </row>
    <row r="80" spans="2:10" ht="39.75" hidden="1" customHeight="1">
      <c r="B80" s="38"/>
      <c r="C80" s="173"/>
      <c r="D80" s="76"/>
      <c r="E80" s="18"/>
      <c r="F80" s="18"/>
      <c r="G80" s="57" t="s">
        <v>7</v>
      </c>
      <c r="H80" s="40"/>
      <c r="I80" s="73"/>
      <c r="J80" s="32"/>
    </row>
    <row r="81" spans="2:10" ht="21" hidden="1" customHeight="1">
      <c r="B81" s="37" t="s">
        <v>15</v>
      </c>
      <c r="C81" s="171" t="s">
        <v>13</v>
      </c>
      <c r="D81" s="75"/>
      <c r="E81" s="17"/>
      <c r="F81" s="17"/>
      <c r="G81" s="51" t="s">
        <v>2</v>
      </c>
      <c r="H81" s="40">
        <f>H82+H83</f>
        <v>0</v>
      </c>
      <c r="I81" s="73"/>
      <c r="J81" s="32"/>
    </row>
    <row r="82" spans="2:10" ht="21" hidden="1" customHeight="1">
      <c r="B82" s="38"/>
      <c r="C82" s="172"/>
      <c r="D82" s="76"/>
      <c r="E82" s="18"/>
      <c r="F82" s="18"/>
      <c r="G82" s="51" t="s">
        <v>6</v>
      </c>
      <c r="H82" s="40"/>
      <c r="I82" s="73"/>
      <c r="J82" s="32"/>
    </row>
    <row r="83" spans="2:10" ht="58.5" hidden="1" customHeight="1">
      <c r="B83" s="38"/>
      <c r="C83" s="173"/>
      <c r="D83" s="76"/>
      <c r="E83" s="18"/>
      <c r="F83" s="18"/>
      <c r="G83" s="57" t="s">
        <v>7</v>
      </c>
      <c r="H83" s="40"/>
      <c r="I83" s="73"/>
      <c r="J83" s="32"/>
    </row>
    <row r="84" spans="2:10" ht="15" hidden="1" customHeight="1">
      <c r="B84" s="37" t="s">
        <v>22</v>
      </c>
      <c r="C84" s="171" t="s">
        <v>28</v>
      </c>
      <c r="D84" s="75"/>
      <c r="E84" s="20"/>
      <c r="F84" s="20"/>
      <c r="G84" s="51" t="s">
        <v>2</v>
      </c>
      <c r="H84" s="40">
        <f>H85+H86</f>
        <v>0</v>
      </c>
      <c r="I84" s="73"/>
      <c r="J84" s="32"/>
    </row>
    <row r="85" spans="2:10" ht="15" hidden="1" customHeight="1">
      <c r="B85" s="38"/>
      <c r="C85" s="172"/>
      <c r="D85" s="76"/>
      <c r="E85" s="21"/>
      <c r="F85" s="21"/>
      <c r="G85" s="51" t="s">
        <v>6</v>
      </c>
      <c r="H85" s="41"/>
      <c r="I85" s="73"/>
      <c r="J85" s="32"/>
    </row>
    <row r="86" spans="2:10" ht="15" hidden="1" customHeight="1">
      <c r="B86" s="38"/>
      <c r="C86" s="172"/>
      <c r="D86" s="76"/>
      <c r="E86" s="21"/>
      <c r="F86" s="21"/>
      <c r="G86" s="57" t="s">
        <v>7</v>
      </c>
      <c r="H86" s="43"/>
      <c r="I86" s="73"/>
      <c r="J86" s="32"/>
    </row>
    <row r="87" spans="2:10" ht="29.25" hidden="1" customHeight="1">
      <c r="B87" s="38"/>
      <c r="C87" s="172"/>
      <c r="D87" s="76"/>
      <c r="E87" s="21"/>
      <c r="F87" s="21"/>
      <c r="G87" s="26"/>
      <c r="H87" s="68"/>
      <c r="I87" s="73"/>
      <c r="J87" s="32"/>
    </row>
    <row r="88" spans="2:10" ht="27" hidden="1" customHeight="1">
      <c r="B88" s="38"/>
      <c r="C88" s="173"/>
      <c r="D88" s="80"/>
      <c r="E88" s="22"/>
      <c r="F88" s="22"/>
      <c r="G88" s="56"/>
      <c r="H88" s="61"/>
      <c r="I88" s="73"/>
      <c r="J88" s="32"/>
    </row>
    <row r="89" spans="2:10" ht="31.5" customHeight="1">
      <c r="B89" s="94" t="s">
        <v>133</v>
      </c>
      <c r="C89" s="177" t="s">
        <v>110</v>
      </c>
      <c r="D89" s="149" t="s">
        <v>58</v>
      </c>
      <c r="E89" s="8" t="s">
        <v>52</v>
      </c>
      <c r="F89" s="8" t="s">
        <v>53</v>
      </c>
      <c r="G89" s="55" t="s">
        <v>2</v>
      </c>
      <c r="H89" s="90">
        <f>H90+H91</f>
        <v>18519.363000000001</v>
      </c>
      <c r="I89" s="177" t="s">
        <v>113</v>
      </c>
      <c r="J89" s="33"/>
    </row>
    <row r="90" spans="2:10" ht="31.5" customHeight="1">
      <c r="B90" s="86"/>
      <c r="C90" s="154"/>
      <c r="D90" s="150"/>
      <c r="E90" s="9">
        <v>2025</v>
      </c>
      <c r="F90" s="3">
        <v>2025</v>
      </c>
      <c r="G90" s="55" t="s">
        <v>6</v>
      </c>
      <c r="H90" s="90">
        <v>18500.843000000001</v>
      </c>
      <c r="I90" s="154"/>
      <c r="J90" s="34"/>
    </row>
    <row r="91" spans="2:10" ht="31.5" customHeight="1">
      <c r="B91" s="87"/>
      <c r="C91" s="154"/>
      <c r="D91" s="150"/>
      <c r="E91" s="11"/>
      <c r="F91" s="12"/>
      <c r="G91" s="27" t="s">
        <v>7</v>
      </c>
      <c r="H91" s="138">
        <v>18.52</v>
      </c>
      <c r="I91" s="154"/>
      <c r="J91" s="34"/>
    </row>
    <row r="92" spans="2:10" ht="31.5" customHeight="1">
      <c r="B92" s="156" t="s">
        <v>134</v>
      </c>
      <c r="C92" s="149" t="s">
        <v>111</v>
      </c>
      <c r="D92" s="149" t="s">
        <v>58</v>
      </c>
      <c r="E92" s="8" t="s">
        <v>52</v>
      </c>
      <c r="F92" s="3" t="s">
        <v>53</v>
      </c>
      <c r="G92" s="55" t="s">
        <v>2</v>
      </c>
      <c r="H92" s="91">
        <f>SUM(H93+H94+H98)</f>
        <v>2073.2640000000001</v>
      </c>
      <c r="I92" s="149" t="s">
        <v>114</v>
      </c>
      <c r="J92" s="33"/>
    </row>
    <row r="93" spans="2:10" ht="31.5" customHeight="1">
      <c r="B93" s="157"/>
      <c r="C93" s="150"/>
      <c r="D93" s="150"/>
      <c r="E93" s="9">
        <v>2025</v>
      </c>
      <c r="F93" s="3">
        <v>2025</v>
      </c>
      <c r="G93" s="55" t="s">
        <v>6</v>
      </c>
      <c r="H93" s="95">
        <v>2073.2640000000001</v>
      </c>
      <c r="I93" s="150"/>
    </row>
    <row r="94" spans="2:10" ht="31.5" customHeight="1">
      <c r="B94" s="157"/>
      <c r="C94" s="150"/>
      <c r="D94" s="150"/>
      <c r="E94" s="9"/>
      <c r="F94" s="9"/>
      <c r="G94" s="27" t="s">
        <v>7</v>
      </c>
      <c r="H94" s="96">
        <v>0</v>
      </c>
      <c r="I94" s="150"/>
      <c r="J94" s="35"/>
    </row>
    <row r="95" spans="2:10" ht="23.25" hidden="1" customHeight="1">
      <c r="B95" s="157"/>
      <c r="C95" s="150"/>
      <c r="D95" s="150"/>
      <c r="E95" s="14" t="s">
        <v>52</v>
      </c>
      <c r="F95" s="14" t="s">
        <v>53</v>
      </c>
      <c r="G95" s="51" t="s">
        <v>2</v>
      </c>
      <c r="H95" s="42">
        <f>SUM(H96+H97)</f>
        <v>0</v>
      </c>
      <c r="I95" s="150"/>
      <c r="J95" s="35"/>
    </row>
    <row r="96" spans="2:10" ht="21.75" hidden="1" customHeight="1">
      <c r="B96" s="157"/>
      <c r="C96" s="150"/>
      <c r="D96" s="150"/>
      <c r="E96" s="9">
        <v>2024</v>
      </c>
      <c r="F96" s="3">
        <v>2024</v>
      </c>
      <c r="G96" s="51" t="s">
        <v>6</v>
      </c>
      <c r="H96" s="40">
        <v>0</v>
      </c>
      <c r="I96" s="150"/>
    </row>
    <row r="97" spans="2:9" ht="40.5" hidden="1" customHeight="1">
      <c r="B97" s="157"/>
      <c r="C97" s="150"/>
      <c r="D97" s="150"/>
      <c r="E97" s="6"/>
      <c r="F97" s="6"/>
      <c r="G97" s="57" t="s">
        <v>7</v>
      </c>
      <c r="H97" s="61"/>
      <c r="I97" s="150"/>
    </row>
    <row r="98" spans="2:9" ht="40.5" customHeight="1">
      <c r="B98" s="158"/>
      <c r="C98" s="151"/>
      <c r="D98" s="151"/>
      <c r="E98" s="6"/>
      <c r="F98" s="6"/>
      <c r="G98" s="57"/>
      <c r="H98" s="61"/>
      <c r="I98" s="151"/>
    </row>
    <row r="99" spans="2:9" ht="30" customHeight="1">
      <c r="B99" s="156" t="s">
        <v>51</v>
      </c>
      <c r="C99" s="153" t="s">
        <v>138</v>
      </c>
      <c r="D99" s="153" t="s">
        <v>58</v>
      </c>
      <c r="E99" s="8" t="s">
        <v>52</v>
      </c>
      <c r="F99" s="8" t="s">
        <v>53</v>
      </c>
      <c r="G99" s="55" t="s">
        <v>2</v>
      </c>
      <c r="H99" s="42">
        <f>SUM(H100+H101)</f>
        <v>500</v>
      </c>
      <c r="I99" s="153" t="s">
        <v>138</v>
      </c>
    </row>
    <row r="100" spans="2:9" ht="30" customHeight="1">
      <c r="B100" s="157"/>
      <c r="C100" s="154"/>
      <c r="D100" s="154"/>
      <c r="E100" s="9">
        <v>2025</v>
      </c>
      <c r="F100" s="3">
        <v>2025</v>
      </c>
      <c r="G100" s="55" t="s">
        <v>6</v>
      </c>
      <c r="H100" s="61">
        <v>0</v>
      </c>
      <c r="I100" s="154"/>
    </row>
    <row r="101" spans="2:9" ht="30" customHeight="1">
      <c r="B101" s="158"/>
      <c r="C101" s="155"/>
      <c r="D101" s="155"/>
      <c r="E101" s="6"/>
      <c r="F101" s="6"/>
      <c r="G101" s="27" t="s">
        <v>7</v>
      </c>
      <c r="H101" s="61">
        <v>500</v>
      </c>
      <c r="I101" s="155"/>
    </row>
    <row r="102" spans="2:9" ht="30" customHeight="1">
      <c r="B102" s="162" t="s">
        <v>80</v>
      </c>
      <c r="C102" s="153" t="s">
        <v>101</v>
      </c>
      <c r="D102" s="153" t="s">
        <v>58</v>
      </c>
      <c r="E102" s="8" t="s">
        <v>52</v>
      </c>
      <c r="F102" s="8" t="s">
        <v>53</v>
      </c>
      <c r="G102" s="55" t="s">
        <v>2</v>
      </c>
      <c r="H102" s="42">
        <f>SUM(H103+H104)</f>
        <v>200</v>
      </c>
      <c r="I102" s="153" t="s">
        <v>102</v>
      </c>
    </row>
    <row r="103" spans="2:9" ht="30" customHeight="1">
      <c r="B103" s="162"/>
      <c r="C103" s="154"/>
      <c r="D103" s="154"/>
      <c r="E103" s="9">
        <v>2025</v>
      </c>
      <c r="F103" s="3">
        <v>2025</v>
      </c>
      <c r="G103" s="51" t="s">
        <v>6</v>
      </c>
      <c r="H103" s="61">
        <v>0</v>
      </c>
      <c r="I103" s="154"/>
    </row>
    <row r="104" spans="2:9" ht="30" customHeight="1">
      <c r="B104" s="162"/>
      <c r="C104" s="155"/>
      <c r="D104" s="155"/>
      <c r="E104" s="6"/>
      <c r="F104" s="6"/>
      <c r="G104" s="57" t="s">
        <v>5</v>
      </c>
      <c r="H104" s="61">
        <f>200</f>
        <v>200</v>
      </c>
      <c r="I104" s="155"/>
    </row>
    <row r="105" spans="2:9" ht="26.25" hidden="1" customHeight="1">
      <c r="B105" s="186" t="s">
        <v>33</v>
      </c>
      <c r="C105" s="153"/>
      <c r="D105" s="77"/>
      <c r="E105" s="5"/>
      <c r="F105" s="5"/>
      <c r="G105" s="51" t="s">
        <v>2</v>
      </c>
      <c r="H105" s="42">
        <f>SUM(H106+H107)</f>
        <v>0</v>
      </c>
      <c r="I105" s="73"/>
    </row>
    <row r="106" spans="2:9" ht="36.75" hidden="1" customHeight="1">
      <c r="B106" s="167"/>
      <c r="C106" s="154"/>
      <c r="D106" s="78"/>
      <c r="E106" s="6"/>
      <c r="F106" s="6"/>
      <c r="G106" s="51" t="s">
        <v>6</v>
      </c>
      <c r="H106" s="61">
        <v>0</v>
      </c>
      <c r="I106" s="73"/>
    </row>
    <row r="107" spans="2:9" ht="36.75" hidden="1" customHeight="1">
      <c r="B107" s="187"/>
      <c r="C107" s="155"/>
      <c r="D107" s="78"/>
      <c r="E107" s="6"/>
      <c r="F107" s="6"/>
      <c r="G107" s="57" t="s">
        <v>5</v>
      </c>
      <c r="H107" s="61"/>
      <c r="I107" s="73"/>
    </row>
    <row r="108" spans="2:9" ht="36.75" customHeight="1">
      <c r="B108" s="148" t="s">
        <v>135</v>
      </c>
      <c r="C108" s="153" t="s">
        <v>17</v>
      </c>
      <c r="D108" s="118" t="s">
        <v>58</v>
      </c>
      <c r="E108" s="105" t="s">
        <v>52</v>
      </c>
      <c r="F108" s="105" t="s">
        <v>53</v>
      </c>
      <c r="G108" s="55" t="s">
        <v>2</v>
      </c>
      <c r="H108" s="92">
        <f>SUM(H109+H110)</f>
        <v>46.161000000000001</v>
      </c>
      <c r="I108" s="149" t="s">
        <v>62</v>
      </c>
    </row>
    <row r="109" spans="2:9" ht="36.75" customHeight="1">
      <c r="B109" s="100"/>
      <c r="C109" s="154"/>
      <c r="D109" s="103"/>
      <c r="E109" s="106">
        <v>2025</v>
      </c>
      <c r="F109" s="3">
        <v>2025</v>
      </c>
      <c r="G109" s="55" t="s">
        <v>6</v>
      </c>
      <c r="H109" s="61">
        <v>0</v>
      </c>
      <c r="I109" s="150"/>
    </row>
    <row r="110" spans="2:9" ht="36.75" customHeight="1">
      <c r="B110" s="101"/>
      <c r="C110" s="155"/>
      <c r="D110" s="104"/>
      <c r="E110" s="6"/>
      <c r="F110" s="6"/>
      <c r="G110" s="27" t="s">
        <v>5</v>
      </c>
      <c r="H110" s="123">
        <f>46.161</f>
        <v>46.161000000000001</v>
      </c>
      <c r="I110" s="151"/>
    </row>
    <row r="111" spans="2:9" ht="32.25" hidden="1" customHeight="1">
      <c r="B111" s="99" t="s">
        <v>80</v>
      </c>
      <c r="C111" s="153"/>
      <c r="D111" s="102"/>
      <c r="E111" s="105" t="s">
        <v>52</v>
      </c>
      <c r="F111" s="105" t="s">
        <v>53</v>
      </c>
      <c r="G111" s="55" t="s">
        <v>2</v>
      </c>
      <c r="H111" s="42">
        <f>SUM(H112+H113)</f>
        <v>0</v>
      </c>
      <c r="I111" s="153"/>
    </row>
    <row r="112" spans="2:9" ht="32.25" hidden="1" customHeight="1">
      <c r="B112" s="100"/>
      <c r="C112" s="154"/>
      <c r="D112" s="103"/>
      <c r="E112" s="106">
        <v>2024</v>
      </c>
      <c r="F112" s="3">
        <v>2024</v>
      </c>
      <c r="G112" s="55" t="s">
        <v>6</v>
      </c>
      <c r="H112" s="61">
        <v>0</v>
      </c>
      <c r="I112" s="154"/>
    </row>
    <row r="113" spans="2:9" ht="32.25" hidden="1" customHeight="1">
      <c r="B113" s="101"/>
      <c r="C113" s="155"/>
      <c r="D113" s="104"/>
      <c r="E113" s="6"/>
      <c r="F113" s="6"/>
      <c r="G113" s="27" t="s">
        <v>5</v>
      </c>
      <c r="H113" s="61"/>
      <c r="I113" s="155"/>
    </row>
    <row r="114" spans="2:9" ht="30" customHeight="1">
      <c r="B114" s="156">
        <v>3</v>
      </c>
      <c r="C114" s="149" t="s">
        <v>67</v>
      </c>
      <c r="D114" s="149" t="s">
        <v>99</v>
      </c>
      <c r="E114" s="105" t="s">
        <v>52</v>
      </c>
      <c r="F114" s="105" t="s">
        <v>53</v>
      </c>
      <c r="G114" s="55" t="s">
        <v>2</v>
      </c>
      <c r="H114" s="42">
        <f>H115+H116</f>
        <v>165358.90900000001</v>
      </c>
      <c r="I114" s="97"/>
    </row>
    <row r="115" spans="2:9" ht="30" customHeight="1">
      <c r="B115" s="157"/>
      <c r="C115" s="150"/>
      <c r="D115" s="150"/>
      <c r="E115" s="106">
        <v>2025</v>
      </c>
      <c r="F115" s="3">
        <v>2025</v>
      </c>
      <c r="G115" s="55" t="s">
        <v>6</v>
      </c>
      <c r="H115" s="41">
        <f>SUM(H118+H123+H139+H157)</f>
        <v>154662.6</v>
      </c>
      <c r="I115" s="98"/>
    </row>
    <row r="116" spans="2:9" ht="30" customHeight="1">
      <c r="B116" s="158"/>
      <c r="C116" s="151"/>
      <c r="D116" s="151"/>
      <c r="E116" s="106"/>
      <c r="F116" s="3"/>
      <c r="G116" s="27" t="s">
        <v>7</v>
      </c>
      <c r="H116" s="63">
        <f>H119+H124+H140+H158+H149</f>
        <v>10696.308999999999</v>
      </c>
      <c r="I116" s="98"/>
    </row>
    <row r="117" spans="2:9" ht="37.5" customHeight="1">
      <c r="B117" s="156" t="s">
        <v>23</v>
      </c>
      <c r="C117" s="174" t="s">
        <v>83</v>
      </c>
      <c r="D117" s="149" t="s">
        <v>100</v>
      </c>
      <c r="E117" s="189" t="s">
        <v>52</v>
      </c>
      <c r="F117" s="189" t="s">
        <v>53</v>
      </c>
      <c r="G117" s="55" t="s">
        <v>2</v>
      </c>
      <c r="H117" s="42">
        <f>H118+H119</f>
        <v>2691</v>
      </c>
      <c r="I117" s="149" t="s">
        <v>128</v>
      </c>
    </row>
    <row r="118" spans="2:9" ht="37.5" customHeight="1">
      <c r="B118" s="157"/>
      <c r="C118" s="175"/>
      <c r="D118" s="150"/>
      <c r="E118" s="190"/>
      <c r="F118" s="190"/>
      <c r="G118" s="55" t="s">
        <v>6</v>
      </c>
      <c r="H118" s="41">
        <v>2664</v>
      </c>
      <c r="I118" s="150"/>
    </row>
    <row r="119" spans="2:9" ht="37.5" customHeight="1">
      <c r="B119" s="157"/>
      <c r="C119" s="175"/>
      <c r="D119" s="150"/>
      <c r="E119" s="9">
        <v>2025</v>
      </c>
      <c r="F119" s="3">
        <v>2025</v>
      </c>
      <c r="G119" s="27" t="s">
        <v>7</v>
      </c>
      <c r="H119" s="63">
        <v>27</v>
      </c>
      <c r="I119" s="150"/>
    </row>
    <row r="120" spans="2:9" ht="7.5" hidden="1" customHeight="1">
      <c r="B120" s="48"/>
      <c r="C120" s="175"/>
      <c r="D120" s="81"/>
      <c r="E120" s="23"/>
      <c r="F120" s="23"/>
      <c r="G120" s="26"/>
      <c r="H120" s="68"/>
      <c r="I120" s="150"/>
    </row>
    <row r="121" spans="2:9" ht="15" hidden="1" customHeight="1">
      <c r="B121" s="48"/>
      <c r="C121" s="176"/>
      <c r="D121" s="82"/>
      <c r="E121" s="24"/>
      <c r="F121" s="24"/>
      <c r="G121" s="56"/>
      <c r="H121" s="61"/>
      <c r="I121" s="150"/>
    </row>
    <row r="122" spans="2:9" ht="48" customHeight="1">
      <c r="B122" s="156" t="s">
        <v>24</v>
      </c>
      <c r="C122" s="149" t="s">
        <v>85</v>
      </c>
      <c r="D122" s="149"/>
      <c r="E122" s="14" t="s">
        <v>52</v>
      </c>
      <c r="F122" s="14" t="s">
        <v>53</v>
      </c>
      <c r="G122" s="55" t="s">
        <v>2</v>
      </c>
      <c r="H122" s="42">
        <f>H123+H124</f>
        <v>110204.29</v>
      </c>
      <c r="I122" s="149" t="s">
        <v>125</v>
      </c>
    </row>
    <row r="123" spans="2:9" ht="48" customHeight="1">
      <c r="B123" s="157"/>
      <c r="C123" s="150"/>
      <c r="D123" s="150"/>
      <c r="E123" s="9">
        <v>2024</v>
      </c>
      <c r="F123" s="3">
        <v>2024</v>
      </c>
      <c r="G123" s="55" t="s">
        <v>6</v>
      </c>
      <c r="H123" s="90">
        <f>H128+H133+H136</f>
        <v>109102.25</v>
      </c>
      <c r="I123" s="150"/>
    </row>
    <row r="124" spans="2:9" ht="33.75" customHeight="1">
      <c r="B124" s="157"/>
      <c r="C124" s="150"/>
      <c r="D124" s="150"/>
      <c r="E124" s="13"/>
      <c r="F124" s="13"/>
      <c r="G124" s="27" t="s">
        <v>7</v>
      </c>
      <c r="H124" s="63">
        <f>H129+H134+H137</f>
        <v>1102.04</v>
      </c>
      <c r="I124" s="150"/>
    </row>
    <row r="125" spans="2:9" ht="12" hidden="1" customHeight="1">
      <c r="B125" s="38"/>
      <c r="C125" s="150"/>
      <c r="D125" s="28"/>
      <c r="E125" s="13"/>
      <c r="F125" s="13"/>
      <c r="G125" s="26"/>
      <c r="H125" s="68"/>
      <c r="I125" s="150"/>
    </row>
    <row r="126" spans="2:9" ht="28.5" hidden="1" customHeight="1">
      <c r="B126" s="39"/>
      <c r="C126" s="151"/>
      <c r="D126" s="83"/>
      <c r="E126" s="15"/>
      <c r="F126" s="15"/>
      <c r="G126" s="56"/>
      <c r="H126" s="61"/>
      <c r="I126" s="151"/>
    </row>
    <row r="127" spans="2:9" ht="47.25" customHeight="1">
      <c r="B127" s="159" t="s">
        <v>41</v>
      </c>
      <c r="C127" s="152" t="s">
        <v>84</v>
      </c>
      <c r="D127" s="149" t="s">
        <v>86</v>
      </c>
      <c r="E127" s="14" t="s">
        <v>52</v>
      </c>
      <c r="F127" s="14" t="s">
        <v>53</v>
      </c>
      <c r="G127" s="55" t="s">
        <v>2</v>
      </c>
      <c r="H127" s="92">
        <f>H128+H129</f>
        <v>40308.637999999999</v>
      </c>
      <c r="I127" s="149" t="s">
        <v>87</v>
      </c>
    </row>
    <row r="128" spans="2:9" ht="47.25" customHeight="1">
      <c r="B128" s="160"/>
      <c r="C128" s="152"/>
      <c r="D128" s="150"/>
      <c r="E128" s="9">
        <v>2025</v>
      </c>
      <c r="F128" s="3">
        <v>2025</v>
      </c>
      <c r="G128" s="55" t="s">
        <v>6</v>
      </c>
      <c r="H128" s="123">
        <v>39905.557999999997</v>
      </c>
      <c r="I128" s="150"/>
    </row>
    <row r="129" spans="2:9" ht="40.5" customHeight="1">
      <c r="B129" s="161"/>
      <c r="C129" s="152"/>
      <c r="D129" s="150"/>
      <c r="E129" s="9"/>
      <c r="F129" s="9"/>
      <c r="G129" s="55" t="s">
        <v>7</v>
      </c>
      <c r="H129" s="127">
        <v>403.08</v>
      </c>
      <c r="I129" s="150"/>
    </row>
    <row r="130" spans="2:9" ht="22.5" hidden="1" customHeight="1">
      <c r="B130" s="166" t="s">
        <v>27</v>
      </c>
      <c r="C130" s="152" t="s">
        <v>31</v>
      </c>
      <c r="D130" s="49"/>
      <c r="E130" s="8"/>
      <c r="F130" s="8"/>
      <c r="G130" s="51" t="s">
        <v>2</v>
      </c>
      <c r="H130" s="61" t="e">
        <f>H131+#REF!</f>
        <v>#REF!</v>
      </c>
      <c r="I130" s="150"/>
    </row>
    <row r="131" spans="2:9" ht="18" hidden="1" customHeight="1">
      <c r="B131" s="167"/>
      <c r="C131" s="152"/>
      <c r="D131" s="28"/>
      <c r="E131" s="9"/>
      <c r="F131" s="9"/>
      <c r="G131" s="51" t="s">
        <v>6</v>
      </c>
      <c r="H131" s="61"/>
      <c r="I131" s="150"/>
    </row>
    <row r="132" spans="2:9" ht="36.75" customHeight="1">
      <c r="B132" s="168" t="s">
        <v>42</v>
      </c>
      <c r="C132" s="152" t="s">
        <v>88</v>
      </c>
      <c r="D132" s="153" t="s">
        <v>91</v>
      </c>
      <c r="E132" s="8" t="s">
        <v>52</v>
      </c>
      <c r="F132" s="8" t="s">
        <v>53</v>
      </c>
      <c r="G132" s="55" t="s">
        <v>2</v>
      </c>
      <c r="H132" s="126">
        <f>H133+H134</f>
        <v>28612.276000000002</v>
      </c>
      <c r="I132" s="152" t="s">
        <v>89</v>
      </c>
    </row>
    <row r="133" spans="2:9" ht="36.75" customHeight="1">
      <c r="B133" s="169"/>
      <c r="C133" s="152"/>
      <c r="D133" s="154"/>
      <c r="E133" s="9">
        <v>2025</v>
      </c>
      <c r="F133" s="3">
        <v>2025</v>
      </c>
      <c r="G133" s="55" t="s">
        <v>6</v>
      </c>
      <c r="H133" s="125">
        <v>28326.151000000002</v>
      </c>
      <c r="I133" s="152"/>
    </row>
    <row r="134" spans="2:9" ht="36.75" customHeight="1">
      <c r="B134" s="170"/>
      <c r="C134" s="152"/>
      <c r="D134" s="155"/>
      <c r="E134" s="10"/>
      <c r="F134" s="10"/>
      <c r="G134" s="55" t="s">
        <v>7</v>
      </c>
      <c r="H134" s="124">
        <v>286.125</v>
      </c>
      <c r="I134" s="152"/>
    </row>
    <row r="135" spans="2:9" ht="29.25" customHeight="1">
      <c r="B135" s="159" t="s">
        <v>43</v>
      </c>
      <c r="C135" s="149" t="s">
        <v>90</v>
      </c>
      <c r="D135" s="153" t="s">
        <v>91</v>
      </c>
      <c r="E135" s="8" t="s">
        <v>52</v>
      </c>
      <c r="F135" s="8" t="s">
        <v>53</v>
      </c>
      <c r="G135" s="55" t="s">
        <v>2</v>
      </c>
      <c r="H135" s="90">
        <f>H136+H137</f>
        <v>41283.375999999997</v>
      </c>
      <c r="I135" s="152" t="s">
        <v>92</v>
      </c>
    </row>
    <row r="136" spans="2:9" ht="29.25" customHeight="1">
      <c r="B136" s="160"/>
      <c r="C136" s="150"/>
      <c r="D136" s="154"/>
      <c r="E136" s="9">
        <v>2025</v>
      </c>
      <c r="F136" s="3">
        <v>2025</v>
      </c>
      <c r="G136" s="55" t="s">
        <v>6</v>
      </c>
      <c r="H136" s="123">
        <v>40870.540999999997</v>
      </c>
      <c r="I136" s="152"/>
    </row>
    <row r="137" spans="2:9" ht="57.75" customHeight="1">
      <c r="B137" s="161"/>
      <c r="C137" s="151"/>
      <c r="D137" s="155"/>
      <c r="E137" s="10"/>
      <c r="F137" s="10"/>
      <c r="G137" s="55" t="s">
        <v>7</v>
      </c>
      <c r="H137" s="123">
        <v>412.83499999999998</v>
      </c>
      <c r="I137" s="152"/>
    </row>
    <row r="138" spans="2:9" ht="87" customHeight="1">
      <c r="B138" s="159" t="s">
        <v>93</v>
      </c>
      <c r="C138" s="149" t="s">
        <v>129</v>
      </c>
      <c r="D138" s="146" t="s">
        <v>91</v>
      </c>
      <c r="E138" s="112" t="s">
        <v>52</v>
      </c>
      <c r="F138" s="112" t="s">
        <v>53</v>
      </c>
      <c r="G138" s="55" t="s">
        <v>2</v>
      </c>
      <c r="H138" s="90">
        <f>H139+H140</f>
        <v>33281.834999999999</v>
      </c>
      <c r="I138" s="149"/>
    </row>
    <row r="139" spans="2:9" ht="57.75" customHeight="1">
      <c r="B139" s="160"/>
      <c r="C139" s="150"/>
      <c r="D139" s="108"/>
      <c r="E139" s="113">
        <v>2025</v>
      </c>
      <c r="F139" s="3">
        <v>2025</v>
      </c>
      <c r="G139" s="55" t="s">
        <v>6</v>
      </c>
      <c r="H139" s="123">
        <f>SUM(H142+H145)</f>
        <v>32949.014999999999</v>
      </c>
      <c r="I139" s="150"/>
    </row>
    <row r="140" spans="2:9" ht="57.75" customHeight="1">
      <c r="B140" s="161"/>
      <c r="C140" s="151"/>
      <c r="D140" s="133"/>
      <c r="E140" s="113"/>
      <c r="F140" s="113"/>
      <c r="G140" s="55" t="s">
        <v>7</v>
      </c>
      <c r="H140" s="123">
        <f>SUM(H143+H146)</f>
        <v>332.82</v>
      </c>
      <c r="I140" s="151"/>
    </row>
    <row r="141" spans="2:9" ht="59.25" customHeight="1">
      <c r="B141" s="109" t="s">
        <v>94</v>
      </c>
      <c r="C141" s="149" t="s">
        <v>119</v>
      </c>
      <c r="D141" s="146" t="s">
        <v>91</v>
      </c>
      <c r="E141" s="112" t="s">
        <v>52</v>
      </c>
      <c r="F141" s="112" t="s">
        <v>53</v>
      </c>
      <c r="G141" s="55" t="s">
        <v>2</v>
      </c>
      <c r="H141" s="90">
        <f>H142+H143</f>
        <v>11469.471</v>
      </c>
      <c r="I141" s="149" t="s">
        <v>95</v>
      </c>
    </row>
    <row r="142" spans="2:9" ht="57.75" customHeight="1">
      <c r="B142" s="110"/>
      <c r="C142" s="150"/>
      <c r="D142" s="108"/>
      <c r="E142" s="113">
        <v>2025</v>
      </c>
      <c r="F142" s="3">
        <v>2025</v>
      </c>
      <c r="G142" s="55" t="s">
        <v>6</v>
      </c>
      <c r="H142" s="123">
        <v>11354.775</v>
      </c>
      <c r="I142" s="150"/>
    </row>
    <row r="143" spans="2:9" ht="57.75" customHeight="1">
      <c r="B143" s="130"/>
      <c r="C143" s="151"/>
      <c r="D143" s="133"/>
      <c r="E143" s="136"/>
      <c r="F143" s="136"/>
      <c r="G143" s="55" t="s">
        <v>7</v>
      </c>
      <c r="H143" s="123">
        <v>114.696</v>
      </c>
      <c r="I143" s="151"/>
    </row>
    <row r="144" spans="2:9" ht="57.75" customHeight="1">
      <c r="B144" s="128" t="s">
        <v>118</v>
      </c>
      <c r="C144" s="149" t="s">
        <v>120</v>
      </c>
      <c r="D144" s="146" t="s">
        <v>91</v>
      </c>
      <c r="E144" s="134" t="s">
        <v>52</v>
      </c>
      <c r="F144" s="134" t="s">
        <v>53</v>
      </c>
      <c r="G144" s="55" t="s">
        <v>2</v>
      </c>
      <c r="H144" s="90">
        <f>H145+H146</f>
        <v>21812.364000000001</v>
      </c>
      <c r="I144" s="147" t="s">
        <v>139</v>
      </c>
    </row>
    <row r="145" spans="1:9" ht="57.75" customHeight="1">
      <c r="B145" s="129"/>
      <c r="C145" s="150"/>
      <c r="D145" s="132"/>
      <c r="E145" s="135">
        <v>2025</v>
      </c>
      <c r="F145" s="3">
        <v>2025</v>
      </c>
      <c r="G145" s="55" t="s">
        <v>6</v>
      </c>
      <c r="H145" s="123">
        <v>21594.240000000002</v>
      </c>
      <c r="I145" s="131"/>
    </row>
    <row r="146" spans="1:9" ht="57.75" customHeight="1">
      <c r="B146" s="129"/>
      <c r="C146" s="151"/>
      <c r="D146" s="132"/>
      <c r="E146" s="135"/>
      <c r="F146" s="135"/>
      <c r="G146" s="55" t="s">
        <v>7</v>
      </c>
      <c r="H146" s="123">
        <v>218.124</v>
      </c>
      <c r="I146" s="131"/>
    </row>
    <row r="147" spans="1:9" ht="57.75" customHeight="1">
      <c r="B147" s="163" t="s">
        <v>27</v>
      </c>
      <c r="C147" s="152" t="s">
        <v>98</v>
      </c>
      <c r="D147" s="149"/>
      <c r="E147" s="112" t="s">
        <v>52</v>
      </c>
      <c r="F147" s="112" t="s">
        <v>53</v>
      </c>
      <c r="G147" s="55" t="s">
        <v>2</v>
      </c>
      <c r="H147" s="60">
        <f>H148+H149</f>
        <v>9133.9699999999993</v>
      </c>
      <c r="I147" s="149"/>
    </row>
    <row r="148" spans="1:9" ht="57.75" customHeight="1">
      <c r="B148" s="164"/>
      <c r="C148" s="152"/>
      <c r="D148" s="150"/>
      <c r="E148" s="113">
        <v>2025</v>
      </c>
      <c r="F148" s="3">
        <v>2025</v>
      </c>
      <c r="G148" s="55" t="s">
        <v>6</v>
      </c>
      <c r="H148" s="64">
        <v>0</v>
      </c>
      <c r="I148" s="150"/>
    </row>
    <row r="149" spans="1:9" ht="57.75" customHeight="1">
      <c r="B149" s="165"/>
      <c r="C149" s="152"/>
      <c r="D149" s="151"/>
      <c r="E149" s="114"/>
      <c r="F149" s="114"/>
      <c r="G149" s="55" t="s">
        <v>7</v>
      </c>
      <c r="H149" s="41">
        <f>SUM(H152+H155)</f>
        <v>9133.9699999999993</v>
      </c>
      <c r="I149" s="151"/>
    </row>
    <row r="150" spans="1:9" ht="57.75" customHeight="1">
      <c r="B150" s="159" t="s">
        <v>96</v>
      </c>
      <c r="C150" s="149" t="s">
        <v>103</v>
      </c>
      <c r="D150" s="149" t="s">
        <v>126</v>
      </c>
      <c r="E150" s="120" t="s">
        <v>52</v>
      </c>
      <c r="F150" s="120" t="s">
        <v>53</v>
      </c>
      <c r="G150" s="55" t="s">
        <v>2</v>
      </c>
      <c r="H150" s="90">
        <f>H151+H152</f>
        <v>8006.87</v>
      </c>
      <c r="I150" s="149" t="s">
        <v>140</v>
      </c>
    </row>
    <row r="151" spans="1:9" ht="57.75" customHeight="1">
      <c r="B151" s="160"/>
      <c r="C151" s="150"/>
      <c r="D151" s="150"/>
      <c r="E151" s="121">
        <v>2025</v>
      </c>
      <c r="F151" s="3">
        <v>2025</v>
      </c>
      <c r="G151" s="55" t="s">
        <v>6</v>
      </c>
      <c r="H151" s="41">
        <v>0</v>
      </c>
      <c r="I151" s="150"/>
    </row>
    <row r="152" spans="1:9" ht="40.5" customHeight="1">
      <c r="B152" s="161"/>
      <c r="C152" s="151"/>
      <c r="D152" s="151"/>
      <c r="E152" s="113"/>
      <c r="F152" s="113"/>
      <c r="G152" s="55" t="s">
        <v>7</v>
      </c>
      <c r="H152" s="41">
        <f>8001.96+4.91</f>
        <v>8006.87</v>
      </c>
      <c r="I152" s="151"/>
    </row>
    <row r="153" spans="1:9" ht="57.75" customHeight="1">
      <c r="B153" s="159" t="s">
        <v>97</v>
      </c>
      <c r="C153" s="149" t="s">
        <v>117</v>
      </c>
      <c r="D153" s="145" t="s">
        <v>58</v>
      </c>
      <c r="E153" s="120" t="s">
        <v>52</v>
      </c>
      <c r="F153" s="120" t="s">
        <v>53</v>
      </c>
      <c r="G153" s="55" t="s">
        <v>2</v>
      </c>
      <c r="H153" s="90">
        <f>H154+H155</f>
        <v>1127.0999999999999</v>
      </c>
      <c r="I153" s="149" t="s">
        <v>117</v>
      </c>
    </row>
    <row r="154" spans="1:9" ht="42.75" customHeight="1">
      <c r="B154" s="160"/>
      <c r="C154" s="150"/>
      <c r="D154" s="111"/>
      <c r="E154" s="121">
        <v>2025</v>
      </c>
      <c r="F154" s="3">
        <v>2025</v>
      </c>
      <c r="G154" s="55" t="s">
        <v>6</v>
      </c>
      <c r="H154" s="41">
        <v>0</v>
      </c>
      <c r="I154" s="150"/>
    </row>
    <row r="155" spans="1:9" ht="57.75" customHeight="1">
      <c r="B155" s="161"/>
      <c r="C155" s="151"/>
      <c r="D155" s="117"/>
      <c r="E155" s="122"/>
      <c r="F155" s="122"/>
      <c r="G155" s="55" t="s">
        <v>7</v>
      </c>
      <c r="H155" s="41">
        <v>1127.0999999999999</v>
      </c>
      <c r="I155" s="151"/>
    </row>
    <row r="156" spans="1:9" ht="80.25" customHeight="1">
      <c r="B156" s="119" t="s">
        <v>115</v>
      </c>
      <c r="C156" s="149" t="s">
        <v>141</v>
      </c>
      <c r="D156" s="116"/>
      <c r="E156" s="120" t="s">
        <v>52</v>
      </c>
      <c r="F156" s="120" t="s">
        <v>53</v>
      </c>
      <c r="G156" s="55" t="s">
        <v>2</v>
      </c>
      <c r="H156" s="90">
        <f>H157+H158</f>
        <v>10047.813999999998</v>
      </c>
      <c r="I156" s="116" t="s">
        <v>116</v>
      </c>
    </row>
    <row r="157" spans="1:9" ht="34.5" customHeight="1">
      <c r="B157" s="119"/>
      <c r="C157" s="150"/>
      <c r="D157" s="116"/>
      <c r="E157" s="121">
        <v>2025</v>
      </c>
      <c r="F157" s="3">
        <v>2025</v>
      </c>
      <c r="G157" s="55" t="s">
        <v>6</v>
      </c>
      <c r="H157" s="90">
        <v>9947.3349999999991</v>
      </c>
      <c r="I157" s="116"/>
    </row>
    <row r="158" spans="1:9" ht="36.75" customHeight="1">
      <c r="B158" s="119"/>
      <c r="C158" s="151"/>
      <c r="D158" s="116"/>
      <c r="E158" s="121"/>
      <c r="F158" s="121"/>
      <c r="G158" s="55" t="s">
        <v>7</v>
      </c>
      <c r="H158" s="90">
        <v>100.479</v>
      </c>
      <c r="I158" s="116"/>
    </row>
    <row r="159" spans="1:9" ht="58.5" customHeight="1">
      <c r="A159" s="36"/>
      <c r="B159" s="163" t="s">
        <v>20</v>
      </c>
      <c r="C159" s="152" t="s">
        <v>70</v>
      </c>
      <c r="D159" s="149" t="s">
        <v>68</v>
      </c>
      <c r="E159" s="8" t="s">
        <v>52</v>
      </c>
      <c r="F159" s="8" t="s">
        <v>53</v>
      </c>
      <c r="G159" s="55" t="s">
        <v>2</v>
      </c>
      <c r="H159" s="42">
        <f>H160+H161</f>
        <v>5210</v>
      </c>
      <c r="I159" s="149" t="s">
        <v>32</v>
      </c>
    </row>
    <row r="160" spans="1:9" ht="39" customHeight="1">
      <c r="B160" s="164"/>
      <c r="C160" s="152"/>
      <c r="D160" s="150"/>
      <c r="E160" s="9">
        <v>2025</v>
      </c>
      <c r="F160" s="3">
        <v>2025</v>
      </c>
      <c r="G160" s="55" t="s">
        <v>6</v>
      </c>
      <c r="H160" s="64"/>
      <c r="I160" s="150"/>
    </row>
    <row r="161" spans="2:9" ht="97.5" customHeight="1">
      <c r="B161" s="165"/>
      <c r="C161" s="152"/>
      <c r="D161" s="151"/>
      <c r="E161" s="10"/>
      <c r="F161" s="10"/>
      <c r="G161" s="55" t="s">
        <v>7</v>
      </c>
      <c r="H161" s="41">
        <f>H176+H179</f>
        <v>5210</v>
      </c>
      <c r="I161" s="151"/>
    </row>
    <row r="162" spans="2:9" ht="40.5" hidden="1" customHeight="1">
      <c r="B162" s="47" t="s">
        <v>25</v>
      </c>
      <c r="C162" s="152" t="s">
        <v>32</v>
      </c>
      <c r="D162" s="84"/>
      <c r="E162" s="1"/>
      <c r="F162" s="1"/>
      <c r="G162" s="58" t="s">
        <v>2</v>
      </c>
      <c r="H162" s="42">
        <v>400</v>
      </c>
      <c r="I162" s="73"/>
    </row>
    <row r="163" spans="2:9" ht="6.75" hidden="1" customHeight="1">
      <c r="B163" s="38"/>
      <c r="C163" s="152"/>
      <c r="D163" s="85"/>
      <c r="E163" s="2"/>
      <c r="F163" s="2"/>
      <c r="G163" s="58" t="s">
        <v>6</v>
      </c>
      <c r="H163" s="41" t="s">
        <v>21</v>
      </c>
      <c r="I163" s="73"/>
    </row>
    <row r="164" spans="2:9" ht="114.75" hidden="1" customHeight="1">
      <c r="B164" s="38"/>
      <c r="C164" s="152"/>
      <c r="D164" s="28"/>
      <c r="E164" s="13"/>
      <c r="F164" s="13"/>
      <c r="G164" s="57" t="s">
        <v>7</v>
      </c>
      <c r="H164" s="63">
        <v>400</v>
      </c>
      <c r="I164" s="73"/>
    </row>
    <row r="165" spans="2:9" ht="9" hidden="1" customHeight="1">
      <c r="B165" s="38"/>
      <c r="C165" s="152"/>
      <c r="D165" s="28"/>
      <c r="E165" s="13"/>
      <c r="F165" s="13"/>
      <c r="G165" s="26"/>
      <c r="H165" s="68"/>
      <c r="I165" s="73"/>
    </row>
    <row r="166" spans="2:9" ht="31.5" hidden="1" customHeight="1">
      <c r="B166" s="38"/>
      <c r="C166" s="152"/>
      <c r="D166" s="28"/>
      <c r="E166" s="13"/>
      <c r="F166" s="13"/>
      <c r="G166" s="26"/>
      <c r="H166" s="68"/>
      <c r="I166" s="73"/>
    </row>
    <row r="167" spans="2:9" ht="68.25" hidden="1" customHeight="1">
      <c r="B167" s="39"/>
      <c r="C167" s="152"/>
      <c r="D167" s="28"/>
      <c r="E167" s="13"/>
      <c r="F167" s="13"/>
      <c r="G167" s="56"/>
      <c r="H167" s="61"/>
      <c r="I167" s="73"/>
    </row>
    <row r="168" spans="2:9" ht="15" hidden="1" customHeight="1">
      <c r="B168" s="47" t="s">
        <v>26</v>
      </c>
      <c r="C168" s="152"/>
      <c r="D168" s="28"/>
      <c r="E168" s="13"/>
      <c r="F168" s="13"/>
      <c r="G168" s="51" t="s">
        <v>2</v>
      </c>
      <c r="H168" s="42">
        <f>H169+H170</f>
        <v>0</v>
      </c>
      <c r="I168" s="73"/>
    </row>
    <row r="169" spans="2:9" ht="42.75" hidden="1" customHeight="1">
      <c r="B169" s="38"/>
      <c r="C169" s="152"/>
      <c r="D169" s="28"/>
      <c r="E169" s="13"/>
      <c r="F169" s="13"/>
      <c r="G169" s="51" t="s">
        <v>6</v>
      </c>
      <c r="H169" s="41"/>
      <c r="I169" s="73"/>
    </row>
    <row r="170" spans="2:9" ht="30.75" hidden="1" customHeight="1">
      <c r="B170" s="38"/>
      <c r="C170" s="152"/>
      <c r="D170" s="28"/>
      <c r="E170" s="13"/>
      <c r="F170" s="13"/>
      <c r="G170" s="57" t="s">
        <v>7</v>
      </c>
      <c r="H170" s="63"/>
      <c r="I170" s="73"/>
    </row>
    <row r="171" spans="2:9" ht="15" hidden="1" customHeight="1">
      <c r="B171" s="38"/>
      <c r="C171" s="152"/>
      <c r="D171" s="28"/>
      <c r="E171" s="13"/>
      <c r="F171" s="13"/>
      <c r="G171" s="26"/>
      <c r="H171" s="68"/>
      <c r="I171" s="73"/>
    </row>
    <row r="172" spans="2:9" ht="15" hidden="1" customHeight="1">
      <c r="B172" s="38"/>
      <c r="C172" s="152"/>
      <c r="D172" s="28"/>
      <c r="E172" s="13"/>
      <c r="F172" s="13"/>
      <c r="G172" s="26"/>
      <c r="H172" s="68"/>
      <c r="I172" s="73"/>
    </row>
    <row r="173" spans="2:9" ht="15.75" hidden="1" customHeight="1">
      <c r="B173" s="39"/>
      <c r="C173" s="152"/>
      <c r="D173" s="28"/>
      <c r="E173" s="13"/>
      <c r="F173" s="13"/>
      <c r="G173" s="56"/>
      <c r="H173" s="61"/>
      <c r="I173" s="73"/>
    </row>
    <row r="174" spans="2:9" ht="57.75" customHeight="1">
      <c r="B174" s="159" t="s">
        <v>38</v>
      </c>
      <c r="C174" s="152" t="s">
        <v>40</v>
      </c>
      <c r="D174" s="149" t="s">
        <v>68</v>
      </c>
      <c r="E174" s="8" t="s">
        <v>52</v>
      </c>
      <c r="F174" s="8" t="s">
        <v>53</v>
      </c>
      <c r="G174" s="55" t="s">
        <v>2</v>
      </c>
      <c r="H174" s="42">
        <f>H175+H176</f>
        <v>4950</v>
      </c>
      <c r="I174" s="149" t="s">
        <v>76</v>
      </c>
    </row>
    <row r="175" spans="2:9" ht="57.75" customHeight="1">
      <c r="B175" s="160"/>
      <c r="C175" s="152"/>
      <c r="D175" s="150"/>
      <c r="E175" s="9">
        <v>2025</v>
      </c>
      <c r="F175" s="3">
        <v>2025</v>
      </c>
      <c r="G175" s="55" t="s">
        <v>6</v>
      </c>
      <c r="H175" s="64">
        <v>0</v>
      </c>
      <c r="I175" s="150"/>
    </row>
    <row r="176" spans="2:9" ht="57.75" customHeight="1">
      <c r="B176" s="161"/>
      <c r="C176" s="152"/>
      <c r="D176" s="151"/>
      <c r="E176" s="10"/>
      <c r="F176" s="10"/>
      <c r="G176" s="55" t="s">
        <v>7</v>
      </c>
      <c r="H176" s="61">
        <v>4950</v>
      </c>
      <c r="I176" s="151"/>
    </row>
    <row r="177" spans="2:9" ht="73.5" customHeight="1">
      <c r="B177" s="159" t="s">
        <v>39</v>
      </c>
      <c r="C177" s="149" t="s">
        <v>78</v>
      </c>
      <c r="D177" s="149" t="s">
        <v>69</v>
      </c>
      <c r="E177" s="14" t="s">
        <v>52</v>
      </c>
      <c r="F177" s="14" t="s">
        <v>53</v>
      </c>
      <c r="G177" s="55" t="s">
        <v>2</v>
      </c>
      <c r="H177" s="42">
        <f>H178+H179</f>
        <v>260</v>
      </c>
      <c r="I177" s="149" t="s">
        <v>77</v>
      </c>
    </row>
    <row r="178" spans="2:9" ht="58.5" customHeight="1">
      <c r="B178" s="160"/>
      <c r="C178" s="150"/>
      <c r="D178" s="150"/>
      <c r="E178" s="9">
        <v>2025</v>
      </c>
      <c r="F178" s="3">
        <v>2025</v>
      </c>
      <c r="G178" s="55" t="s">
        <v>6</v>
      </c>
      <c r="H178" s="64">
        <v>0</v>
      </c>
      <c r="I178" s="150"/>
    </row>
    <row r="179" spans="2:9" ht="73.5" customHeight="1">
      <c r="B179" s="161"/>
      <c r="C179" s="151"/>
      <c r="D179" s="151"/>
      <c r="E179" s="10"/>
      <c r="F179" s="10"/>
      <c r="G179" s="55" t="s">
        <v>7</v>
      </c>
      <c r="H179" s="61">
        <f>120+140</f>
        <v>260</v>
      </c>
      <c r="I179" s="151"/>
    </row>
  </sheetData>
  <mergeCells count="151">
    <mergeCell ref="I75:I77"/>
    <mergeCell ref="I92:I98"/>
    <mergeCell ref="I65:I67"/>
    <mergeCell ref="I68:I70"/>
    <mergeCell ref="E117:E118"/>
    <mergeCell ref="D99:D101"/>
    <mergeCell ref="D89:D91"/>
    <mergeCell ref="I132:I134"/>
    <mergeCell ref="I127:I131"/>
    <mergeCell ref="I122:I126"/>
    <mergeCell ref="I117:I121"/>
    <mergeCell ref="I99:I101"/>
    <mergeCell ref="D71:D73"/>
    <mergeCell ref="D75:D77"/>
    <mergeCell ref="I108:I110"/>
    <mergeCell ref="D117:D119"/>
    <mergeCell ref="D122:D124"/>
    <mergeCell ref="D127:D129"/>
    <mergeCell ref="D132:D134"/>
    <mergeCell ref="I111:I113"/>
    <mergeCell ref="F117:F118"/>
    <mergeCell ref="I102:I104"/>
    <mergeCell ref="I89:I91"/>
    <mergeCell ref="D102:D104"/>
    <mergeCell ref="I62:I64"/>
    <mergeCell ref="B71:B73"/>
    <mergeCell ref="B59:B61"/>
    <mergeCell ref="B62:B64"/>
    <mergeCell ref="B53:B55"/>
    <mergeCell ref="B56:B58"/>
    <mergeCell ref="D59:D61"/>
    <mergeCell ref="D62:D64"/>
    <mergeCell ref="B65:B67"/>
    <mergeCell ref="B68:B70"/>
    <mergeCell ref="C62:C64"/>
    <mergeCell ref="I56:I58"/>
    <mergeCell ref="B105:B107"/>
    <mergeCell ref="C105:C107"/>
    <mergeCell ref="B114:B116"/>
    <mergeCell ref="B9:H9"/>
    <mergeCell ref="G13:G15"/>
    <mergeCell ref="H13:H15"/>
    <mergeCell ref="D13:D15"/>
    <mergeCell ref="E13:F13"/>
    <mergeCell ref="C31:C33"/>
    <mergeCell ref="C37:C39"/>
    <mergeCell ref="C34:C36"/>
    <mergeCell ref="D16:D18"/>
    <mergeCell ref="D19:D21"/>
    <mergeCell ref="B10:H10"/>
    <mergeCell ref="C22:C27"/>
    <mergeCell ref="C75:C77"/>
    <mergeCell ref="B75:B77"/>
    <mergeCell ref="B46:B48"/>
    <mergeCell ref="B11:H11"/>
    <mergeCell ref="D40:D42"/>
    <mergeCell ref="D43:D45"/>
    <mergeCell ref="D46:D48"/>
    <mergeCell ref="D53:D55"/>
    <mergeCell ref="D56:D58"/>
    <mergeCell ref="I13:I15"/>
    <mergeCell ref="E24:E27"/>
    <mergeCell ref="B40:B42"/>
    <mergeCell ref="C13:C15"/>
    <mergeCell ref="C59:C61"/>
    <mergeCell ref="C40:C42"/>
    <mergeCell ref="C43:C45"/>
    <mergeCell ref="B28:B30"/>
    <mergeCell ref="C19:C21"/>
    <mergeCell ref="B19:B21"/>
    <mergeCell ref="B22:B27"/>
    <mergeCell ref="C28:C30"/>
    <mergeCell ref="C53:C55"/>
    <mergeCell ref="B31:B33"/>
    <mergeCell ref="C46:C48"/>
    <mergeCell ref="C49:C52"/>
    <mergeCell ref="C56:C58"/>
    <mergeCell ref="I53:I55"/>
    <mergeCell ref="I40:I42"/>
    <mergeCell ref="I28:I30"/>
    <mergeCell ref="D28:D31"/>
    <mergeCell ref="F24:F27"/>
    <mergeCell ref="B13:B15"/>
    <mergeCell ref="C16:C18"/>
    <mergeCell ref="D22:D27"/>
    <mergeCell ref="D114:D116"/>
    <mergeCell ref="C99:C101"/>
    <mergeCell ref="C102:C104"/>
    <mergeCell ref="D159:D161"/>
    <mergeCell ref="C65:C67"/>
    <mergeCell ref="C68:C70"/>
    <mergeCell ref="D65:D67"/>
    <mergeCell ref="D68:D70"/>
    <mergeCell ref="C84:C88"/>
    <mergeCell ref="C114:C116"/>
    <mergeCell ref="C117:C121"/>
    <mergeCell ref="C108:C110"/>
    <mergeCell ref="C81:C83"/>
    <mergeCell ref="C78:C80"/>
    <mergeCell ref="C111:C113"/>
    <mergeCell ref="C130:C131"/>
    <mergeCell ref="C141:C143"/>
    <mergeCell ref="C147:C149"/>
    <mergeCell ref="D147:D149"/>
    <mergeCell ref="C89:C91"/>
    <mergeCell ref="C92:C98"/>
    <mergeCell ref="D92:D98"/>
    <mergeCell ref="B99:B101"/>
    <mergeCell ref="B174:B176"/>
    <mergeCell ref="B177:B179"/>
    <mergeCell ref="C71:C73"/>
    <mergeCell ref="B102:B104"/>
    <mergeCell ref="B122:B124"/>
    <mergeCell ref="C132:C134"/>
    <mergeCell ref="B159:B161"/>
    <mergeCell ref="B130:B131"/>
    <mergeCell ref="B92:B98"/>
    <mergeCell ref="B117:B119"/>
    <mergeCell ref="B127:B129"/>
    <mergeCell ref="B150:B152"/>
    <mergeCell ref="B153:B155"/>
    <mergeCell ref="C177:C179"/>
    <mergeCell ref="C174:C176"/>
    <mergeCell ref="B132:B134"/>
    <mergeCell ref="B138:B140"/>
    <mergeCell ref="B147:B149"/>
    <mergeCell ref="C127:C129"/>
    <mergeCell ref="C122:C126"/>
    <mergeCell ref="B135:B137"/>
    <mergeCell ref="C135:C137"/>
    <mergeCell ref="C144:C146"/>
    <mergeCell ref="I177:I179"/>
    <mergeCell ref="I135:I137"/>
    <mergeCell ref="I174:I176"/>
    <mergeCell ref="I159:I161"/>
    <mergeCell ref="D135:D137"/>
    <mergeCell ref="C168:C173"/>
    <mergeCell ref="C162:C167"/>
    <mergeCell ref="C159:C161"/>
    <mergeCell ref="C138:C140"/>
    <mergeCell ref="C150:C152"/>
    <mergeCell ref="C153:C155"/>
    <mergeCell ref="C156:C158"/>
    <mergeCell ref="I153:I155"/>
    <mergeCell ref="D174:D176"/>
    <mergeCell ref="D177:D179"/>
    <mergeCell ref="I138:I140"/>
    <mergeCell ref="I141:I143"/>
    <mergeCell ref="I147:I149"/>
    <mergeCell ref="D150:D152"/>
    <mergeCell ref="I150:I152"/>
  </mergeCells>
  <pageMargins left="0.39370078740157483" right="0.39370078740157483" top="0.39370078740157483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2025-01-21T05:31:32Z</cp:lastPrinted>
  <dcterms:created xsi:type="dcterms:W3CDTF">2019-11-29T03:21:02Z</dcterms:created>
  <dcterms:modified xsi:type="dcterms:W3CDTF">2025-01-22T06:41:56Z</dcterms:modified>
</cp:coreProperties>
</file>