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10" windowWidth="15480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19" i="1" l="1"/>
  <c r="J119" i="1"/>
  <c r="K57" i="1" l="1"/>
  <c r="K51" i="1"/>
  <c r="K48" i="1"/>
  <c r="K116" i="1"/>
  <c r="K111" i="1"/>
  <c r="K108" i="1"/>
  <c r="K100" i="1" s="1"/>
  <c r="K101" i="1"/>
  <c r="K95" i="1"/>
  <c r="K89" i="1"/>
  <c r="K86" i="1"/>
  <c r="K80" i="1"/>
  <c r="K77" i="1"/>
  <c r="K63" i="1"/>
  <c r="K62" i="1"/>
  <c r="K61" i="1"/>
  <c r="K56" i="1"/>
  <c r="K55" i="1"/>
  <c r="K43" i="1"/>
  <c r="K41" i="1" s="1"/>
  <c r="K23" i="1"/>
  <c r="K17" i="1" s="1"/>
  <c r="K19" i="1"/>
  <c r="J123" i="1"/>
  <c r="J143" i="1"/>
  <c r="J57" i="1"/>
  <c r="J51" i="1"/>
  <c r="J48" i="1"/>
  <c r="J35" i="1"/>
  <c r="J113" i="1"/>
  <c r="K107" i="1" l="1"/>
  <c r="K99" i="1" s="1"/>
  <c r="K12" i="1" s="1"/>
  <c r="K60" i="1"/>
  <c r="K54" i="1"/>
  <c r="K16" i="1"/>
  <c r="K13" i="1" s="1"/>
  <c r="J91" i="1"/>
  <c r="K106" i="1" l="1"/>
  <c r="K98" i="1"/>
  <c r="K11" i="1"/>
  <c r="J112" i="1"/>
  <c r="J62" i="1"/>
  <c r="J61" i="1"/>
  <c r="J60" i="1" l="1"/>
  <c r="J124" i="1"/>
  <c r="J107" i="1"/>
  <c r="J99" i="1" s="1"/>
  <c r="J108" i="1"/>
  <c r="J100" i="1" s="1"/>
  <c r="J56" i="1" l="1"/>
  <c r="J122" i="1"/>
  <c r="J137" i="1"/>
  <c r="J140" i="1"/>
  <c r="J55" i="1" l="1"/>
  <c r="J54" i="1" s="1"/>
  <c r="J19" i="1" l="1"/>
  <c r="J38" i="1"/>
  <c r="J89" i="1" l="1"/>
  <c r="J86" i="1"/>
  <c r="J23" i="1"/>
  <c r="J95" i="1" l="1"/>
  <c r="J43" i="1" l="1"/>
  <c r="J41" i="1" s="1"/>
  <c r="J116" i="1" l="1"/>
  <c r="J92" i="1"/>
  <c r="J29" i="1" l="1"/>
  <c r="J32" i="1"/>
  <c r="J83" i="1" l="1"/>
  <c r="J80" i="1"/>
  <c r="J131" i="1" l="1"/>
  <c r="J18" i="1" l="1"/>
  <c r="J17" i="1" s="1"/>
  <c r="J26" i="1"/>
  <c r="J114" i="1" l="1"/>
  <c r="J77" i="1" l="1"/>
  <c r="J66" i="1"/>
  <c r="J69" i="1"/>
  <c r="J111" i="1"/>
  <c r="J72" i="1" l="1"/>
  <c r="J15" i="1" l="1"/>
  <c r="J12" i="1" s="1"/>
  <c r="J20" i="1" l="1"/>
  <c r="J63" i="1" l="1"/>
  <c r="J98" i="1" l="1"/>
  <c r="J106" i="1"/>
  <c r="J101" i="1"/>
  <c r="J16" i="1"/>
  <c r="J13" i="1" s="1"/>
  <c r="J11" i="1" l="1"/>
  <c r="J14" i="1"/>
</calcChain>
</file>

<file path=xl/sharedStrings.xml><?xml version="1.0" encoding="utf-8"?>
<sst xmlns="http://schemas.openxmlformats.org/spreadsheetml/2006/main" count="371" uniqueCount="121">
  <si>
    <t>№ П/П</t>
  </si>
  <si>
    <t>Всего</t>
  </si>
  <si>
    <t>Областной  бюджет</t>
  </si>
  <si>
    <t>городской  бюджет</t>
  </si>
  <si>
    <t>городской бюджет</t>
  </si>
  <si>
    <t>Областной бюджет</t>
  </si>
  <si>
    <t>Городской бюджет</t>
  </si>
  <si>
    <t>1.2.</t>
  </si>
  <si>
    <t>Отдельное мероприятие  "Закрепление знаний  правил  дорожного движения  среди  детей и подростков"</t>
  </si>
  <si>
    <t xml:space="preserve">Наименование муниципальной программы, подпрограммы, отдельного мероприятия, мероприятия, проекта </t>
  </si>
  <si>
    <t>1.1.1.</t>
  </si>
  <si>
    <t>1.2.1</t>
  </si>
  <si>
    <t>Ремонт автомобильной  дороги по ул. Красная</t>
  </si>
  <si>
    <t>2.1.5.</t>
  </si>
  <si>
    <t>2.1.6.</t>
  </si>
  <si>
    <t>Ремонт автомобильной  дороги Вятские Поляны -с. Слудка (от ул. Красная  др северной границы  г. Втские  Поляны)</t>
  </si>
  <si>
    <t xml:space="preserve"> Проверка достоверности   определения  сметной стоимости строительства  ремонта автомобильных дорог</t>
  </si>
  <si>
    <t>1.1.2.</t>
  </si>
  <si>
    <t>1.1.3.</t>
  </si>
  <si>
    <t>4.</t>
  </si>
  <si>
    <t>0.00</t>
  </si>
  <si>
    <t>2.1.7.</t>
  </si>
  <si>
    <t>3.1.</t>
  </si>
  <si>
    <t>3.2.</t>
  </si>
  <si>
    <t>4.1.</t>
  </si>
  <si>
    <t>4.2.</t>
  </si>
  <si>
    <t>3.4.</t>
  </si>
  <si>
    <t xml:space="preserve">Ремонт автомобильной дороги по ул. Советская  </t>
  </si>
  <si>
    <t>2.</t>
  </si>
  <si>
    <t>2.1.</t>
  </si>
  <si>
    <t>2.2.</t>
  </si>
  <si>
    <t xml:space="preserve">                                                      Восстановление дренажных, защитных и укрепительных устройств, отдельных звеньев прикромочных и телескопических лотков, быстротоков и водобойных колодцев, перепадов, подводящих и отводящих русел у мостов и труб, ливневой канализации;
</t>
  </si>
  <si>
    <t>Мероприятия связанные с осуществлением  пассажирских перевозок</t>
  </si>
  <si>
    <t>2.13.</t>
  </si>
  <si>
    <t>1.1.4.</t>
  </si>
  <si>
    <t>1.2.2</t>
  </si>
  <si>
    <t>Конкурс в дошкольных образовательных учреждениях «Зеленый огонек»</t>
  </si>
  <si>
    <t>Отдельное мероприятие "Ремонт автомобильных  дорог общего пользования местного значения города Вятские Поляны" и искусственных сооружений на них</t>
  </si>
  <si>
    <t>Содержание автомобильных дорог общего пользования местного значения  вне границ муниципального образования, субсидия из областного бюджета</t>
  </si>
  <si>
    <t>Разработка проектно-сметной документации  на  светофорных  узлах  согласно  новых стандартов  (предписания  и представления ГИБДД и прокуратуры)</t>
  </si>
  <si>
    <t xml:space="preserve">Устройство горизонтальной дорожной разметки </t>
  </si>
  <si>
    <t>Финансирование  на 2024 год, тыс.рублей</t>
  </si>
  <si>
    <t xml:space="preserve">Ремонт выпуска ливневой канализации в районе дома     № 81 по ул. Ленина  </t>
  </si>
  <si>
    <t>4.1</t>
  </si>
  <si>
    <t>4.2</t>
  </si>
  <si>
    <t xml:space="preserve">Мероприятие связанные с  осуществлением пассажирских перевозок </t>
  </si>
  <si>
    <t>3.2.1</t>
  </si>
  <si>
    <t>3.2.2</t>
  </si>
  <si>
    <t>3.2.3</t>
  </si>
  <si>
    <t>Устранение деформаций  на автомобильных дорогах общего пользования местного значения  в границах  муниципального образования</t>
  </si>
  <si>
    <t xml:space="preserve">Ответственный исполнитель, соисполнитель, участник </t>
  </si>
  <si>
    <t>Срок</t>
  </si>
  <si>
    <t>начало</t>
  </si>
  <si>
    <t>реализации</t>
  </si>
  <si>
    <t xml:space="preserve">окончание </t>
  </si>
  <si>
    <t>Муниципальная  программа «Развитие  транспортной   системы» на 2020-2030</t>
  </si>
  <si>
    <t>2.3.</t>
  </si>
  <si>
    <t>2.4.</t>
  </si>
  <si>
    <t>2.5.</t>
  </si>
  <si>
    <t>январь</t>
  </si>
  <si>
    <t xml:space="preserve">декабрь </t>
  </si>
  <si>
    <t>2.2.1</t>
  </si>
  <si>
    <t>2.2.2.</t>
  </si>
  <si>
    <t>2.2.3.</t>
  </si>
  <si>
    <t>Приложение</t>
  </si>
  <si>
    <t>МБУ "ОКС г.Вятские Поляны"</t>
  </si>
  <si>
    <t xml:space="preserve">Управление  образования  г. Вятские Поляны" </t>
  </si>
  <si>
    <t xml:space="preserve"> МП    "Благоустройство                        г. Вятские Поляны"</t>
  </si>
  <si>
    <t xml:space="preserve"> МП    "Благоустройство                        г. Вятские Поляны", ИП Галиахметов</t>
  </si>
  <si>
    <t xml:space="preserve"> ИП Галиахметитов</t>
  </si>
  <si>
    <t xml:space="preserve"> Отдельное мероприятие  "Организация  движения   транспорта и пешеходов"</t>
  </si>
  <si>
    <t>1.1</t>
  </si>
  <si>
    <t>Разработка проекта организации дорожного движения</t>
  </si>
  <si>
    <t xml:space="preserve">Установка дорожных знаков, ограждений, ремонт светофорных узлов  </t>
  </si>
  <si>
    <t xml:space="preserve">МП "Благоустройство  г. Вятские Поляны",  МБУ "ОКС г.Вятские Поляны" 
</t>
  </si>
  <si>
    <t>Конкурс "Творчество юных за безопасность  дорожного движения "  для дошкольных и общеобразовательных учреждений</t>
  </si>
  <si>
    <t>Ремонт автомобильной дороги по ул. Тойменка в г Вятские Поляны  дорожный фонд  (субсидия на содержание)</t>
  </si>
  <si>
    <t xml:space="preserve"> "Ремонт автомобильных  дорог общего пользования местного значения города Вятские Поляны" и искусственных сооружений на них (по результатам голосования  жителей города по отбору объектов ремонта)</t>
  </si>
  <si>
    <t>Ремонт автомобильной дороги Вятские Поляны-с. Слудка (2 место)</t>
  </si>
  <si>
    <t>Ремонт автомобильной дороги по ул.Чехова (от дома № 88 до ул. Тойменка) (1 место)</t>
  </si>
  <si>
    <t>Ремонт  автомобильной дороги на рейд (от ул. Тойменка до берега р. Вятка) 0,37км                        (3 место)</t>
  </si>
  <si>
    <t>Отдельное  мероприятие "Содержание автомобильных  дорог общего пользования местного  значения"</t>
  </si>
  <si>
    <t>Содержание автомобильных дорог общего пользования местного значения  в границах  муниципального образования (благоустройство города Вятские Поляны потребность на год) в т.ч.</t>
  </si>
  <si>
    <t xml:space="preserve">Зимнее и летнее содержание дорог общего пользования местного значения  в границах  муниципального образования (благоустройство города Вятские Поляны потребность на год)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</si>
  <si>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Администрация города Вятские Поляны (отдел бухгалтерского учета), МКУ "Центр комплексной поддержи учреждений", подведомственных УСП г. Вятские  Поляны</t>
  </si>
  <si>
    <t xml:space="preserve">Администрация города Вятские Поляны (отдел бухгалтерского учета), МКУ "Центр комплексной поддержи учреждений", подведомственных УСП г. Вятские Поляны </t>
  </si>
  <si>
    <t>Отдельное мероприятие "Развитие пассажирских перевозок  на территории муниципального  образования городского  округа город Вятские  Поляны Кировской области"</t>
  </si>
  <si>
    <t>Управление образования  г. Вятские Поляны", МКУ "Информационно-методический центр"</t>
  </si>
  <si>
    <t>Управление  образования г. Вятские Поляны", МКУ "Информационно-методический центр"</t>
  </si>
  <si>
    <t xml:space="preserve">МБУ "ОКС г.Вятские Поляны" </t>
  </si>
  <si>
    <t>Подпрограмма «Повышение безопасности дорожного движения на территории муниципального образования городского округа город Вятские Поляны Кировской области на 2020-2030 годы"</t>
  </si>
  <si>
    <t xml:space="preserve">город Вятские Поляны Кировской области "Развитие транспортной системы"  </t>
  </si>
  <si>
    <t>на 2020-2030 годы на 2024 год</t>
  </si>
  <si>
    <t>4.3</t>
  </si>
  <si>
    <t>Приобретение подвижного состава  пассажирского транспорта общего пользования</t>
  </si>
  <si>
    <t>Субсидия на возмещение части затрат юридическим лицам, осуществляющим регулярные перевозки пассажиров и багажа по регулируемым тарифам по муниципальным автобусным маршрутам на территории города Вятские Поляны, в связи с установлением бесплатного проезда для отдельных категорий граждан</t>
  </si>
  <si>
    <t>Кассовые расходы за 6 месяцев 2024 года</t>
  </si>
  <si>
    <t>Отношение кассовых   расходов к плановым расходам       ( в %)</t>
  </si>
  <si>
    <t>результат  реализации мероприятий  муниципальной   программы               ( краткое описание</t>
  </si>
  <si>
    <t>Отметка о выполнепнии  мероприятия</t>
  </si>
  <si>
    <t>Плановый срок</t>
  </si>
  <si>
    <t>Фактический срок</t>
  </si>
  <si>
    <t>выполнено</t>
  </si>
  <si>
    <t>приобретены автобусы  в количестве 2 единиц</t>
  </si>
  <si>
    <t>Возмещена часть затрат АО "КировПассажирАвтотранс" в связи с бесплатным   проездом членов семей военнослужащих</t>
  </si>
  <si>
    <t>Выполнялось зимнее и летнее содержание автомобильных дорог общего пользования местного значения  в границах  муниципального образования, 97,235 км ( зимнее содержание: уборка и вывоз снега, очистка от снега проезжей части дорог, очистка парковок, остановок, тротуаров от снега, посыпка  противогололедными материалами; летнее- уборка мусора с обочин дорог, тротуаров, остановок, очистка от грязи проезжей части дорог с  увлажнением и без и т.д)</t>
  </si>
  <si>
    <t>в с тадии выполнения</t>
  </si>
  <si>
    <t xml:space="preserve">Выполнена горизонтальная дорожной разметка осевая и на пешеходных переходах у общеобразовательных учреждений и перекрестках Ленина-Гагарина-Тойменка, Гагарина-Мира </t>
  </si>
  <si>
    <t>Выполнялось зимнее и летнее содержание автомобильных дорог общего пользования местного значения  в границах  муниципального образования,20,1 км ( зимнее содержание: уборка и вывоз снега, очистка от снега проезжей части дорог, очистка парковок, остановок, тротуаров от снега, посыпка  противогололедными материалами; летнее- уборка мусора с обочин дорог, тротуаров, остановок, очистка от грязи проезжей части дорог с  увлажнением и без и т.д)</t>
  </si>
  <si>
    <t>Приобретены призы и грамоты</t>
  </si>
  <si>
    <t xml:space="preserve">Приобретены  дипломы, сертификаты, сладкие призы  </t>
  </si>
  <si>
    <t xml:space="preserve"> Отчет о плане реализации  муниципальной программы муниципального образования городского округа </t>
  </si>
  <si>
    <t>июнь</t>
  </si>
  <si>
    <t xml:space="preserve">на установку  </t>
  </si>
  <si>
    <t xml:space="preserve">Заключены договора </t>
  </si>
  <si>
    <t>9 знаков</t>
  </si>
  <si>
    <t>Работы выполнены в полном объеме, приняты комиссией. Документы на оплату направлены в мин-во транспорта Кировской области</t>
  </si>
  <si>
    <t xml:space="preserve">Заключен мк от 27.05.2024 с АО "Вятавтодор".   </t>
  </si>
  <si>
    <t xml:space="preserve">Проект   выполнен в полном объеме, согласован, оплачен </t>
  </si>
  <si>
    <t>Выполнение работ запланировано на 3 квартал 2024 года. В  настоящее время корректируется проект</t>
  </si>
  <si>
    <t>Ремонт  водоотводного  лотка в районе м-на "Левша" (многочисленные жалобы)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</si>
</sst>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1">
    <xf numFmtId="0" fontId="0" fillId="0" borderId="0" xfId="0"/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Border="1"/>
    <xf numFmtId="2" fontId="3" fillId="0" borderId="0" xfId="0" applyNumberFormat="1" applyFont="1" applyFill="1" applyBorder="1"/>
    <xf numFmtId="2" fontId="3" fillId="0" borderId="0" xfId="0" applyNumberFormat="1" applyFont="1" applyBorder="1"/>
    <xf numFmtId="2" fontId="3" fillId="0" borderId="0" xfId="0" applyNumberFormat="1" applyFont="1"/>
    <xf numFmtId="0" fontId="1" fillId="0" borderId="3" xfId="0" applyFont="1" applyBorder="1"/>
    <xf numFmtId="0" fontId="1" fillId="0" borderId="5" xfId="0" applyFont="1" applyBorder="1"/>
    <xf numFmtId="0" fontId="1" fillId="0" borderId="4" xfId="0" applyFont="1" applyBorder="1"/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/>
    <xf numFmtId="0" fontId="1" fillId="0" borderId="6" xfId="0" applyFont="1" applyBorder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2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2" fontId="1" fillId="2" borderId="5" xfId="0" applyNumberFormat="1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0" xfId="1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top"/>
    </xf>
    <xf numFmtId="2" fontId="1" fillId="0" borderId="14" xfId="0" applyNumberFormat="1" applyFont="1" applyBorder="1" applyAlignment="1">
      <alignment horizontal="center" vertical="top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11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8" xfId="0" applyFont="1" applyBorder="1"/>
    <xf numFmtId="0" fontId="1" fillId="0" borderId="0" xfId="0" applyFont="1" applyBorder="1" applyAlignment="1">
      <alignment vertical="top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14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tabSelected="1" view="pageBreakPreview" topLeftCell="A63" zoomScaleSheetLayoutView="100" workbookViewId="0">
      <selection activeCell="K98" sqref="K98"/>
    </sheetView>
  </sheetViews>
  <sheetFormatPr defaultRowHeight="15" x14ac:dyDescent="0.25"/>
  <cols>
    <col min="1" max="1" width="3.42578125" style="26" customWidth="1"/>
    <col min="2" max="2" width="8.28515625" style="26" customWidth="1"/>
    <col min="3" max="3" width="27.7109375" style="66" customWidth="1"/>
    <col min="4" max="4" width="23.28515625" style="66" customWidth="1"/>
    <col min="5" max="5" width="10.140625" style="26" customWidth="1"/>
    <col min="6" max="8" width="9.28515625" style="26" customWidth="1"/>
    <col min="9" max="9" width="14.5703125" style="41" customWidth="1"/>
    <col min="10" max="12" width="17.85546875" style="62" customWidth="1"/>
    <col min="13" max="13" width="23.28515625" style="62" customWidth="1"/>
    <col min="14" max="14" width="19.28515625" style="66" customWidth="1"/>
    <col min="15" max="16384" width="9.140625" style="26"/>
  </cols>
  <sheetData>
    <row r="1" spans="1:14" x14ac:dyDescent="0.25">
      <c r="J1" s="62" t="s">
        <v>64</v>
      </c>
    </row>
    <row r="3" spans="1:14" ht="15.75" x14ac:dyDescent="0.25">
      <c r="A3" s="135"/>
      <c r="B3" s="188" t="s">
        <v>111</v>
      </c>
      <c r="C3" s="188"/>
      <c r="D3" s="188"/>
      <c r="E3" s="188"/>
      <c r="F3" s="188"/>
      <c r="G3" s="188"/>
      <c r="H3" s="188"/>
      <c r="I3" s="188"/>
      <c r="J3" s="188"/>
      <c r="K3" s="120"/>
      <c r="L3" s="120"/>
      <c r="M3" s="120"/>
      <c r="N3" s="67"/>
    </row>
    <row r="4" spans="1:14" ht="15.75" x14ac:dyDescent="0.25">
      <c r="A4" s="135"/>
      <c r="B4" s="188" t="s">
        <v>91</v>
      </c>
      <c r="C4" s="188"/>
      <c r="D4" s="188"/>
      <c r="E4" s="188"/>
      <c r="F4" s="188"/>
      <c r="G4" s="188"/>
      <c r="H4" s="188"/>
      <c r="I4" s="188"/>
      <c r="J4" s="188"/>
      <c r="K4" s="120"/>
      <c r="L4" s="120"/>
      <c r="M4" s="120"/>
      <c r="N4" s="67"/>
    </row>
    <row r="5" spans="1:14" ht="15.75" x14ac:dyDescent="0.25">
      <c r="A5" s="135"/>
      <c r="B5" s="188" t="s">
        <v>92</v>
      </c>
      <c r="C5" s="188"/>
      <c r="D5" s="188"/>
      <c r="E5" s="188"/>
      <c r="F5" s="188"/>
      <c r="G5" s="188"/>
      <c r="H5" s="188"/>
      <c r="I5" s="188"/>
      <c r="J5" s="188"/>
      <c r="K5" s="120"/>
      <c r="L5" s="120"/>
      <c r="M5" s="120"/>
      <c r="N5" s="67"/>
    </row>
    <row r="6" spans="1:14" ht="15.75" x14ac:dyDescent="0.25">
      <c r="A6" s="135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67"/>
    </row>
    <row r="7" spans="1:14" ht="15.75" x14ac:dyDescent="0.25">
      <c r="A7" s="135"/>
      <c r="B7" s="135"/>
      <c r="C7" s="67"/>
      <c r="D7" s="67"/>
      <c r="E7" s="135"/>
      <c r="F7" s="135"/>
      <c r="G7" s="135"/>
      <c r="H7" s="135"/>
      <c r="I7" s="136"/>
      <c r="J7" s="137"/>
      <c r="K7" s="137"/>
      <c r="L7" s="137"/>
      <c r="M7" s="137"/>
      <c r="N7" s="67"/>
    </row>
    <row r="8" spans="1:14" ht="30.75" customHeight="1" x14ac:dyDescent="0.25">
      <c r="A8" s="135"/>
      <c r="B8" s="196" t="s">
        <v>0</v>
      </c>
      <c r="C8" s="144" t="s">
        <v>9</v>
      </c>
      <c r="D8" s="144" t="s">
        <v>50</v>
      </c>
      <c r="E8" s="192" t="s">
        <v>100</v>
      </c>
      <c r="F8" s="193"/>
      <c r="G8" s="146" t="s">
        <v>101</v>
      </c>
      <c r="H8" s="147"/>
      <c r="I8" s="189" t="s">
        <v>51</v>
      </c>
      <c r="J8" s="150" t="s">
        <v>41</v>
      </c>
      <c r="K8" s="150" t="s">
        <v>96</v>
      </c>
      <c r="L8" s="141" t="s">
        <v>97</v>
      </c>
      <c r="M8" s="141" t="s">
        <v>98</v>
      </c>
      <c r="N8" s="141" t="s">
        <v>99</v>
      </c>
    </row>
    <row r="9" spans="1:14" ht="30.75" customHeight="1" x14ac:dyDescent="0.25">
      <c r="A9" s="135"/>
      <c r="B9" s="197"/>
      <c r="C9" s="145"/>
      <c r="D9" s="145"/>
      <c r="E9" s="121" t="s">
        <v>52</v>
      </c>
      <c r="F9" s="121" t="s">
        <v>54</v>
      </c>
      <c r="G9" s="121" t="s">
        <v>52</v>
      </c>
      <c r="H9" s="121" t="s">
        <v>54</v>
      </c>
      <c r="I9" s="190"/>
      <c r="J9" s="151"/>
      <c r="K9" s="151"/>
      <c r="L9" s="142"/>
      <c r="M9" s="142"/>
      <c r="N9" s="142"/>
    </row>
    <row r="10" spans="1:14" ht="30.75" customHeight="1" x14ac:dyDescent="0.25">
      <c r="A10" s="135"/>
      <c r="B10" s="198"/>
      <c r="C10" s="145"/>
      <c r="D10" s="148"/>
      <c r="E10" s="123" t="s">
        <v>53</v>
      </c>
      <c r="F10" s="123" t="s">
        <v>53</v>
      </c>
      <c r="G10" s="123" t="s">
        <v>53</v>
      </c>
      <c r="H10" s="123"/>
      <c r="I10" s="191"/>
      <c r="J10" s="152"/>
      <c r="K10" s="152"/>
      <c r="L10" s="143"/>
      <c r="M10" s="143"/>
      <c r="N10" s="143"/>
    </row>
    <row r="11" spans="1:14" ht="18.75" customHeight="1" x14ac:dyDescent="0.25">
      <c r="A11" s="135"/>
      <c r="B11" s="32"/>
      <c r="C11" s="144" t="s">
        <v>55</v>
      </c>
      <c r="D11" s="144" t="s">
        <v>89</v>
      </c>
      <c r="E11" s="121" t="s">
        <v>59</v>
      </c>
      <c r="F11" s="68" t="s">
        <v>60</v>
      </c>
      <c r="G11" s="121" t="s">
        <v>59</v>
      </c>
      <c r="H11" s="121" t="s">
        <v>112</v>
      </c>
      <c r="I11" s="42" t="s">
        <v>1</v>
      </c>
      <c r="J11" s="37">
        <f>J12+J13</f>
        <v>93356</v>
      </c>
      <c r="K11" s="37">
        <f>K12+K13</f>
        <v>35272.57</v>
      </c>
      <c r="L11" s="52">
        <v>37.799999999999997</v>
      </c>
      <c r="M11" s="52"/>
      <c r="N11" s="109"/>
    </row>
    <row r="12" spans="1:14" ht="15" customHeight="1" x14ac:dyDescent="0.25">
      <c r="A12" s="135"/>
      <c r="B12" s="33"/>
      <c r="C12" s="145"/>
      <c r="D12" s="145"/>
      <c r="E12" s="122">
        <v>2024</v>
      </c>
      <c r="F12" s="3">
        <v>2024</v>
      </c>
      <c r="G12" s="122">
        <v>2024</v>
      </c>
      <c r="H12" s="122">
        <v>2024</v>
      </c>
      <c r="I12" s="42" t="s">
        <v>2</v>
      </c>
      <c r="J12" s="36">
        <f>J15+J55+J123+J99</f>
        <v>83730</v>
      </c>
      <c r="K12" s="36">
        <f>K15+K55+K123+K99</f>
        <v>33430.699999999997</v>
      </c>
      <c r="L12" s="36">
        <v>39.9</v>
      </c>
      <c r="M12" s="81"/>
      <c r="N12" s="110"/>
    </row>
    <row r="13" spans="1:14" ht="15" customHeight="1" x14ac:dyDescent="0.25">
      <c r="A13" s="135"/>
      <c r="B13" s="34"/>
      <c r="C13" s="148"/>
      <c r="D13" s="148"/>
      <c r="E13" s="12"/>
      <c r="F13" s="22"/>
      <c r="G13" s="12"/>
      <c r="H13" s="12"/>
      <c r="I13" s="42" t="s">
        <v>3</v>
      </c>
      <c r="J13" s="37">
        <f>J16+J56+J100+J124</f>
        <v>9626</v>
      </c>
      <c r="K13" s="37">
        <f>K16+K56+K100+K124</f>
        <v>1841.8700000000001</v>
      </c>
      <c r="L13" s="54">
        <v>19.13</v>
      </c>
      <c r="M13" s="54"/>
      <c r="N13" s="111"/>
    </row>
    <row r="14" spans="1:14" ht="33" customHeight="1" x14ac:dyDescent="0.25">
      <c r="A14" s="135"/>
      <c r="B14" s="207">
        <v>1</v>
      </c>
      <c r="C14" s="179" t="s">
        <v>90</v>
      </c>
      <c r="D14" s="145"/>
      <c r="E14" s="121" t="s">
        <v>59</v>
      </c>
      <c r="F14" s="5" t="s">
        <v>60</v>
      </c>
      <c r="G14" s="121" t="s">
        <v>59</v>
      </c>
      <c r="H14" s="121" t="s">
        <v>112</v>
      </c>
      <c r="I14" s="43" t="s">
        <v>1</v>
      </c>
      <c r="J14" s="35">
        <f>J15+J16</f>
        <v>1031.5999999999999</v>
      </c>
      <c r="K14" s="36">
        <v>21.5</v>
      </c>
      <c r="L14" s="81">
        <v>2.1</v>
      </c>
      <c r="M14" s="81"/>
      <c r="N14" s="110"/>
    </row>
    <row r="15" spans="1:14" ht="31.5" customHeight="1" x14ac:dyDescent="0.25">
      <c r="A15" s="135"/>
      <c r="B15" s="207"/>
      <c r="C15" s="180"/>
      <c r="D15" s="145"/>
      <c r="E15" s="122">
        <v>2024</v>
      </c>
      <c r="F15" s="71">
        <v>2024</v>
      </c>
      <c r="G15" s="122">
        <v>2024</v>
      </c>
      <c r="H15" s="122">
        <v>2024</v>
      </c>
      <c r="I15" s="70" t="s">
        <v>2</v>
      </c>
      <c r="J15" s="36">
        <f>J18</f>
        <v>0</v>
      </c>
      <c r="K15" s="36">
        <v>0</v>
      </c>
      <c r="L15" s="36">
        <v>0</v>
      </c>
      <c r="M15" s="81"/>
      <c r="N15" s="110"/>
    </row>
    <row r="16" spans="1:14" ht="46.5" customHeight="1" x14ac:dyDescent="0.25">
      <c r="A16" s="135"/>
      <c r="B16" s="207"/>
      <c r="C16" s="181"/>
      <c r="D16" s="148"/>
      <c r="E16" s="122"/>
      <c r="F16" s="7"/>
      <c r="G16" s="7"/>
      <c r="H16" s="7"/>
      <c r="I16" s="44" t="s">
        <v>4</v>
      </c>
      <c r="J16" s="36">
        <f>J19+J43</f>
        <v>1031.5999999999999</v>
      </c>
      <c r="K16" s="36">
        <f>K19+K43</f>
        <v>21.47</v>
      </c>
      <c r="L16" s="35">
        <v>2.1</v>
      </c>
      <c r="M16" s="35"/>
      <c r="N16" s="111"/>
    </row>
    <row r="17" spans="1:14" s="27" customFormat="1" ht="29.25" customHeight="1" x14ac:dyDescent="0.25">
      <c r="A17" s="138"/>
      <c r="B17" s="156" t="s">
        <v>71</v>
      </c>
      <c r="C17" s="144" t="s">
        <v>70</v>
      </c>
      <c r="D17" s="144" t="s">
        <v>74</v>
      </c>
      <c r="E17" s="102" t="s">
        <v>59</v>
      </c>
      <c r="F17" s="127" t="s">
        <v>60</v>
      </c>
      <c r="G17" s="121" t="s">
        <v>59</v>
      </c>
      <c r="H17" s="121" t="s">
        <v>112</v>
      </c>
      <c r="I17" s="45" t="s">
        <v>1</v>
      </c>
      <c r="J17" s="37">
        <f>SUM(J18:J19)</f>
        <v>1001.6</v>
      </c>
      <c r="K17" s="37">
        <f>K20+K23+K26</f>
        <v>0</v>
      </c>
      <c r="L17" s="52">
        <v>0</v>
      </c>
      <c r="M17" s="52"/>
      <c r="N17" s="109"/>
    </row>
    <row r="18" spans="1:14" s="27" customFormat="1" ht="29.25" customHeight="1" x14ac:dyDescent="0.25">
      <c r="A18" s="138"/>
      <c r="B18" s="157"/>
      <c r="C18" s="145"/>
      <c r="D18" s="145"/>
      <c r="E18" s="103">
        <v>2024</v>
      </c>
      <c r="F18" s="25">
        <v>2024</v>
      </c>
      <c r="G18" s="122">
        <v>2024</v>
      </c>
      <c r="H18" s="122">
        <v>2024</v>
      </c>
      <c r="I18" s="46" t="s">
        <v>5</v>
      </c>
      <c r="J18" s="37">
        <f>J21+J24+J27</f>
        <v>0</v>
      </c>
      <c r="K18" s="37">
        <v>0</v>
      </c>
      <c r="L18" s="37">
        <v>0</v>
      </c>
      <c r="M18" s="64"/>
      <c r="N18" s="110"/>
    </row>
    <row r="19" spans="1:14" s="27" customFormat="1" ht="29.25" customHeight="1" x14ac:dyDescent="0.25">
      <c r="A19" s="138"/>
      <c r="B19" s="157"/>
      <c r="C19" s="145"/>
      <c r="D19" s="145"/>
      <c r="E19" s="145"/>
      <c r="F19" s="195"/>
      <c r="G19" s="106"/>
      <c r="H19" s="106"/>
      <c r="I19" s="46" t="s">
        <v>6</v>
      </c>
      <c r="J19" s="38">
        <f>J25+J37+J40</f>
        <v>1001.6</v>
      </c>
      <c r="K19" s="38">
        <f>K25+K37+K40</f>
        <v>0</v>
      </c>
      <c r="L19" s="72">
        <v>0</v>
      </c>
      <c r="M19" s="72"/>
      <c r="N19" s="110"/>
    </row>
    <row r="20" spans="1:14" s="27" customFormat="1" ht="15" hidden="1" customHeight="1" x14ac:dyDescent="0.25">
      <c r="A20" s="138"/>
      <c r="B20" s="157"/>
      <c r="C20" s="145"/>
      <c r="D20" s="145"/>
      <c r="E20" s="145"/>
      <c r="F20" s="145"/>
      <c r="G20" s="103"/>
      <c r="H20" s="103"/>
      <c r="I20" s="45" t="s">
        <v>1</v>
      </c>
      <c r="J20" s="37">
        <f>SUM(J21:J22)</f>
        <v>0</v>
      </c>
      <c r="K20" s="64"/>
      <c r="L20" s="64"/>
      <c r="M20" s="64"/>
      <c r="N20" s="110"/>
    </row>
    <row r="21" spans="1:14" s="27" customFormat="1" ht="15" hidden="1" customHeight="1" x14ac:dyDescent="0.25">
      <c r="A21" s="138"/>
      <c r="B21" s="157"/>
      <c r="C21" s="145"/>
      <c r="D21" s="145"/>
      <c r="E21" s="145"/>
      <c r="F21" s="145"/>
      <c r="G21" s="103"/>
      <c r="H21" s="103"/>
      <c r="I21" s="46" t="s">
        <v>5</v>
      </c>
      <c r="J21" s="37">
        <v>0</v>
      </c>
      <c r="K21" s="64"/>
      <c r="L21" s="64"/>
      <c r="M21" s="64"/>
      <c r="N21" s="110"/>
    </row>
    <row r="22" spans="1:14" s="27" customFormat="1" ht="15" hidden="1" customHeight="1" x14ac:dyDescent="0.25">
      <c r="A22" s="138"/>
      <c r="B22" s="157"/>
      <c r="C22" s="145"/>
      <c r="D22" s="145"/>
      <c r="E22" s="145"/>
      <c r="F22" s="145"/>
      <c r="G22" s="103"/>
      <c r="H22" s="103"/>
      <c r="I22" s="24" t="s">
        <v>6</v>
      </c>
      <c r="J22" s="52"/>
      <c r="K22" s="64"/>
      <c r="L22" s="64"/>
      <c r="M22" s="64"/>
      <c r="N22" s="110"/>
    </row>
    <row r="23" spans="1:14" ht="30" customHeight="1" x14ac:dyDescent="0.25">
      <c r="A23" s="135"/>
      <c r="B23" s="159" t="s">
        <v>10</v>
      </c>
      <c r="C23" s="144" t="s">
        <v>73</v>
      </c>
      <c r="D23" s="144" t="s">
        <v>74</v>
      </c>
      <c r="E23" s="121" t="s">
        <v>59</v>
      </c>
      <c r="F23" s="104" t="s">
        <v>60</v>
      </c>
      <c r="G23" s="121" t="s">
        <v>59</v>
      </c>
      <c r="H23" s="121" t="s">
        <v>112</v>
      </c>
      <c r="I23" s="45" t="s">
        <v>1</v>
      </c>
      <c r="J23" s="37">
        <f>SUM(J24:J25)</f>
        <v>500</v>
      </c>
      <c r="K23" s="37">
        <f>SUM(K24:K25)</f>
        <v>0</v>
      </c>
      <c r="L23" s="52">
        <v>0</v>
      </c>
      <c r="M23" s="52" t="s">
        <v>114</v>
      </c>
      <c r="N23" s="179"/>
    </row>
    <row r="24" spans="1:14" ht="30" customHeight="1" x14ac:dyDescent="0.25">
      <c r="A24" s="135"/>
      <c r="B24" s="160"/>
      <c r="C24" s="145"/>
      <c r="D24" s="145"/>
      <c r="E24" s="122">
        <v>2024</v>
      </c>
      <c r="F24" s="3">
        <v>2024</v>
      </c>
      <c r="G24" s="122">
        <v>2024</v>
      </c>
      <c r="H24" s="122">
        <v>2024</v>
      </c>
      <c r="I24" s="46" t="s">
        <v>5</v>
      </c>
      <c r="J24" s="37">
        <v>0</v>
      </c>
      <c r="K24" s="37">
        <v>0</v>
      </c>
      <c r="L24" s="37">
        <v>0</v>
      </c>
      <c r="M24" s="82" t="s">
        <v>113</v>
      </c>
      <c r="N24" s="203"/>
    </row>
    <row r="25" spans="1:14" ht="30" customHeight="1" x14ac:dyDescent="0.25">
      <c r="A25" s="135"/>
      <c r="B25" s="164"/>
      <c r="C25" s="148"/>
      <c r="D25" s="145"/>
      <c r="E25" s="12"/>
      <c r="F25" s="13"/>
      <c r="G25" s="12"/>
      <c r="H25" s="13"/>
      <c r="I25" s="24" t="s">
        <v>6</v>
      </c>
      <c r="J25" s="54">
        <v>500</v>
      </c>
      <c r="K25" s="37">
        <v>0</v>
      </c>
      <c r="L25" s="83">
        <v>0</v>
      </c>
      <c r="M25" s="83" t="s">
        <v>115</v>
      </c>
      <c r="N25" s="204"/>
    </row>
    <row r="26" spans="1:14" ht="22.5" hidden="1" customHeight="1" thickBot="1" x14ac:dyDescent="0.3">
      <c r="A26" s="135"/>
      <c r="B26" s="173" t="s">
        <v>18</v>
      </c>
      <c r="C26" s="144"/>
      <c r="D26" s="148"/>
      <c r="E26" s="121"/>
      <c r="F26" s="121"/>
      <c r="G26" s="121"/>
      <c r="H26" s="121"/>
      <c r="I26" s="42" t="s">
        <v>1</v>
      </c>
      <c r="J26" s="37">
        <f>SUM(J27:J28)</f>
        <v>0</v>
      </c>
      <c r="K26" s="37"/>
      <c r="L26" s="73"/>
      <c r="M26" s="73"/>
      <c r="N26" s="67"/>
    </row>
    <row r="27" spans="1:14" ht="19.5" hidden="1" customHeight="1" thickBot="1" x14ac:dyDescent="0.3">
      <c r="A27" s="135"/>
      <c r="B27" s="174"/>
      <c r="C27" s="145"/>
      <c r="D27" s="103"/>
      <c r="E27" s="122"/>
      <c r="F27" s="122"/>
      <c r="G27" s="122"/>
      <c r="H27" s="122"/>
      <c r="I27" s="42" t="s">
        <v>5</v>
      </c>
      <c r="J27" s="54"/>
      <c r="K27" s="37"/>
      <c r="L27" s="73"/>
      <c r="M27" s="73"/>
      <c r="N27" s="67"/>
    </row>
    <row r="28" spans="1:14" ht="39" hidden="1" customHeight="1" thickBot="1" x14ac:dyDescent="0.3">
      <c r="A28" s="135"/>
      <c r="B28" s="174"/>
      <c r="C28" s="145"/>
      <c r="D28" s="103"/>
      <c r="E28" s="122"/>
      <c r="F28" s="122"/>
      <c r="G28" s="122"/>
      <c r="H28" s="122"/>
      <c r="I28" s="48" t="s">
        <v>6</v>
      </c>
      <c r="J28" s="54"/>
      <c r="K28" s="37"/>
      <c r="L28" s="73"/>
      <c r="M28" s="73"/>
      <c r="N28" s="67"/>
    </row>
    <row r="29" spans="1:14" ht="27" hidden="1" customHeight="1" x14ac:dyDescent="0.25">
      <c r="A29" s="135"/>
      <c r="B29" s="112"/>
      <c r="C29" s="144"/>
      <c r="D29" s="102"/>
      <c r="E29" s="121"/>
      <c r="F29" s="121"/>
      <c r="G29" s="121"/>
      <c r="H29" s="121"/>
      <c r="I29" s="42" t="s">
        <v>1</v>
      </c>
      <c r="J29" s="63">
        <f>J30+J31</f>
        <v>0</v>
      </c>
      <c r="K29" s="76"/>
      <c r="L29" s="84"/>
      <c r="M29" s="84"/>
      <c r="N29" s="67"/>
    </row>
    <row r="30" spans="1:14" ht="16.5" hidden="1" customHeight="1" x14ac:dyDescent="0.25">
      <c r="A30" s="135"/>
      <c r="B30" s="113" t="s">
        <v>18</v>
      </c>
      <c r="C30" s="145"/>
      <c r="D30" s="103"/>
      <c r="E30" s="122"/>
      <c r="F30" s="122"/>
      <c r="G30" s="122"/>
      <c r="H30" s="122"/>
      <c r="I30" s="42" t="s">
        <v>5</v>
      </c>
      <c r="J30" s="52">
        <v>0</v>
      </c>
      <c r="K30" s="37"/>
      <c r="L30" s="73"/>
      <c r="M30" s="73"/>
      <c r="N30" s="67"/>
    </row>
    <row r="31" spans="1:14" ht="42" hidden="1" customHeight="1" x14ac:dyDescent="0.25">
      <c r="A31" s="135"/>
      <c r="B31" s="113"/>
      <c r="C31" s="148"/>
      <c r="D31" s="103"/>
      <c r="E31" s="122"/>
      <c r="F31" s="122"/>
      <c r="G31" s="122"/>
      <c r="H31" s="122"/>
      <c r="I31" s="48" t="s">
        <v>6</v>
      </c>
      <c r="J31" s="37"/>
      <c r="K31" s="37"/>
      <c r="L31" s="73"/>
      <c r="M31" s="73"/>
      <c r="N31" s="67"/>
    </row>
    <row r="32" spans="1:14" ht="39" hidden="1" customHeight="1" thickBot="1" x14ac:dyDescent="0.3">
      <c r="A32" s="135"/>
      <c r="B32" s="112" t="s">
        <v>34</v>
      </c>
      <c r="C32" s="144"/>
      <c r="D32" s="102"/>
      <c r="E32" s="121"/>
      <c r="F32" s="121"/>
      <c r="G32" s="121"/>
      <c r="H32" s="121"/>
      <c r="I32" s="42" t="s">
        <v>1</v>
      </c>
      <c r="J32" s="63">
        <f>J33+J34</f>
        <v>0</v>
      </c>
      <c r="K32" s="76"/>
      <c r="L32" s="84"/>
      <c r="M32" s="84"/>
      <c r="N32" s="67"/>
    </row>
    <row r="33" spans="1:14" ht="39" hidden="1" customHeight="1" thickBot="1" x14ac:dyDescent="0.3">
      <c r="A33" s="135"/>
      <c r="B33" s="113"/>
      <c r="C33" s="145"/>
      <c r="D33" s="103"/>
      <c r="E33" s="122"/>
      <c r="F33" s="122"/>
      <c r="G33" s="122"/>
      <c r="H33" s="122"/>
      <c r="I33" s="42" t="s">
        <v>5</v>
      </c>
      <c r="J33" s="37"/>
      <c r="K33" s="37"/>
      <c r="L33" s="73"/>
      <c r="M33" s="73"/>
      <c r="N33" s="67"/>
    </row>
    <row r="34" spans="1:14" ht="12.75" hidden="1" customHeight="1" x14ac:dyDescent="0.25">
      <c r="A34" s="135"/>
      <c r="B34" s="113"/>
      <c r="C34" s="145"/>
      <c r="D34" s="103"/>
      <c r="E34" s="122"/>
      <c r="F34" s="122"/>
      <c r="G34" s="122"/>
      <c r="H34" s="122"/>
      <c r="I34" s="48" t="s">
        <v>6</v>
      </c>
      <c r="J34" s="54"/>
      <c r="K34" s="37"/>
      <c r="L34" s="73"/>
      <c r="M34" s="73"/>
      <c r="N34" s="67"/>
    </row>
    <row r="35" spans="1:14" ht="38.25" customHeight="1" x14ac:dyDescent="0.25">
      <c r="A35" s="135"/>
      <c r="B35" s="159" t="s">
        <v>17</v>
      </c>
      <c r="C35" s="149" t="s">
        <v>39</v>
      </c>
      <c r="D35" s="200" t="s">
        <v>65</v>
      </c>
      <c r="E35" s="121" t="s">
        <v>59</v>
      </c>
      <c r="F35" s="104" t="s">
        <v>60</v>
      </c>
      <c r="G35" s="121" t="s">
        <v>59</v>
      </c>
      <c r="H35" s="121" t="s">
        <v>112</v>
      </c>
      <c r="I35" s="24" t="s">
        <v>1</v>
      </c>
      <c r="J35" s="37">
        <f>SUM(J36:J37)</f>
        <v>501.6</v>
      </c>
      <c r="K35" s="37">
        <v>0</v>
      </c>
      <c r="L35" s="85">
        <v>0</v>
      </c>
      <c r="M35" s="85"/>
      <c r="N35" s="200"/>
    </row>
    <row r="36" spans="1:14" ht="38.25" customHeight="1" x14ac:dyDescent="0.25">
      <c r="A36" s="135"/>
      <c r="B36" s="160"/>
      <c r="C36" s="149"/>
      <c r="D36" s="201"/>
      <c r="E36" s="122">
        <v>2024</v>
      </c>
      <c r="F36" s="3">
        <v>2024</v>
      </c>
      <c r="G36" s="122">
        <v>2024</v>
      </c>
      <c r="H36" s="122">
        <v>2024</v>
      </c>
      <c r="I36" s="24" t="s">
        <v>5</v>
      </c>
      <c r="J36" s="52">
        <v>0</v>
      </c>
      <c r="K36" s="37">
        <v>0</v>
      </c>
      <c r="L36" s="37">
        <v>0</v>
      </c>
      <c r="M36" s="82"/>
      <c r="N36" s="201"/>
    </row>
    <row r="37" spans="1:14" ht="38.25" customHeight="1" thickBot="1" x14ac:dyDescent="0.3">
      <c r="A37" s="135"/>
      <c r="B37" s="164"/>
      <c r="C37" s="149"/>
      <c r="D37" s="202"/>
      <c r="E37" s="123"/>
      <c r="F37" s="131"/>
      <c r="G37" s="123"/>
      <c r="H37" s="123"/>
      <c r="I37" s="24" t="s">
        <v>6</v>
      </c>
      <c r="J37" s="53">
        <v>501.6</v>
      </c>
      <c r="K37" s="53">
        <v>0</v>
      </c>
      <c r="L37" s="86">
        <v>0</v>
      </c>
      <c r="M37" s="86"/>
      <c r="N37" s="209"/>
    </row>
    <row r="38" spans="1:14" ht="29.25" hidden="1" customHeight="1" thickBot="1" x14ac:dyDescent="0.3">
      <c r="A38" s="135"/>
      <c r="B38" s="112" t="s">
        <v>18</v>
      </c>
      <c r="C38" s="149"/>
      <c r="D38" s="200" t="s">
        <v>65</v>
      </c>
      <c r="E38" s="11" t="s">
        <v>59</v>
      </c>
      <c r="F38" s="13" t="s">
        <v>60</v>
      </c>
      <c r="G38" s="13"/>
      <c r="H38" s="13"/>
      <c r="I38" s="48" t="s">
        <v>1</v>
      </c>
      <c r="J38" s="63">
        <f>J39+J40</f>
        <v>0</v>
      </c>
      <c r="K38" s="63"/>
      <c r="L38" s="63"/>
      <c r="M38" s="63"/>
      <c r="N38" s="109"/>
    </row>
    <row r="39" spans="1:14" ht="20.25" hidden="1" customHeight="1" thickBot="1" x14ac:dyDescent="0.3">
      <c r="A39" s="135"/>
      <c r="B39" s="113"/>
      <c r="C39" s="149"/>
      <c r="D39" s="201"/>
      <c r="E39" s="122">
        <v>2024</v>
      </c>
      <c r="F39" s="3">
        <v>2024</v>
      </c>
      <c r="G39" s="3"/>
      <c r="H39" s="3"/>
      <c r="I39" s="48" t="s">
        <v>5</v>
      </c>
      <c r="J39" s="52"/>
      <c r="K39" s="64"/>
      <c r="L39" s="64"/>
      <c r="M39" s="64"/>
      <c r="N39" s="110"/>
    </row>
    <row r="40" spans="1:14" ht="18.75" hidden="1" customHeight="1" thickBot="1" x14ac:dyDescent="0.3">
      <c r="A40" s="135"/>
      <c r="B40" s="113"/>
      <c r="C40" s="149"/>
      <c r="D40" s="202"/>
      <c r="E40" s="122"/>
      <c r="F40" s="123"/>
      <c r="G40" s="122"/>
      <c r="H40" s="122"/>
      <c r="I40" s="48" t="s">
        <v>6</v>
      </c>
      <c r="J40" s="38"/>
      <c r="K40" s="72"/>
      <c r="L40" s="72"/>
      <c r="M40" s="72"/>
      <c r="N40" s="111"/>
    </row>
    <row r="41" spans="1:14" ht="30.75" customHeight="1" x14ac:dyDescent="0.25">
      <c r="A41" s="135"/>
      <c r="B41" s="161" t="s">
        <v>7</v>
      </c>
      <c r="C41" s="149" t="s">
        <v>8</v>
      </c>
      <c r="D41" s="200" t="s">
        <v>88</v>
      </c>
      <c r="E41" s="121" t="s">
        <v>59</v>
      </c>
      <c r="F41" s="3" t="s">
        <v>60</v>
      </c>
      <c r="G41" s="121" t="s">
        <v>59</v>
      </c>
      <c r="H41" s="121" t="s">
        <v>112</v>
      </c>
      <c r="I41" s="46" t="s">
        <v>1</v>
      </c>
      <c r="J41" s="37">
        <f>SUM(J42:J43)</f>
        <v>30</v>
      </c>
      <c r="K41" s="37">
        <f>SUM(K42:K43)</f>
        <v>21.47</v>
      </c>
      <c r="L41" s="52">
        <v>71.7</v>
      </c>
      <c r="M41" s="52"/>
      <c r="N41" s="109"/>
    </row>
    <row r="42" spans="1:14" ht="30.75" customHeight="1" x14ac:dyDescent="0.25">
      <c r="A42" s="135"/>
      <c r="B42" s="162"/>
      <c r="C42" s="149"/>
      <c r="D42" s="201"/>
      <c r="E42" s="122">
        <v>2024</v>
      </c>
      <c r="F42" s="3">
        <v>2024</v>
      </c>
      <c r="G42" s="122">
        <v>2024</v>
      </c>
      <c r="H42" s="122">
        <v>2024</v>
      </c>
      <c r="I42" s="46" t="s">
        <v>5</v>
      </c>
      <c r="J42" s="52">
        <v>0</v>
      </c>
      <c r="K42" s="37">
        <v>0</v>
      </c>
      <c r="L42" s="37">
        <v>0</v>
      </c>
      <c r="M42" s="64"/>
      <c r="N42" s="110"/>
    </row>
    <row r="43" spans="1:14" ht="30.75" customHeight="1" x14ac:dyDescent="0.25">
      <c r="A43" s="135"/>
      <c r="B43" s="162"/>
      <c r="C43" s="149"/>
      <c r="D43" s="201"/>
      <c r="E43" s="10"/>
      <c r="F43" s="21"/>
      <c r="G43" s="12"/>
      <c r="H43" s="132"/>
      <c r="I43" s="46" t="s">
        <v>6</v>
      </c>
      <c r="J43" s="55">
        <f>SUM(J50+J53)</f>
        <v>30</v>
      </c>
      <c r="K43" s="55">
        <f>SUM(K50+K53)</f>
        <v>21.47</v>
      </c>
      <c r="L43" s="87">
        <v>71.7</v>
      </c>
      <c r="M43" s="87"/>
      <c r="N43" s="110"/>
    </row>
    <row r="44" spans="1:14" ht="15" hidden="1" customHeight="1" thickBot="1" x14ac:dyDescent="0.3">
      <c r="A44" s="135"/>
      <c r="B44" s="39" t="s">
        <v>11</v>
      </c>
      <c r="C44" s="182"/>
      <c r="D44" s="69"/>
      <c r="E44" s="16"/>
      <c r="F44" s="16"/>
      <c r="G44" s="16"/>
      <c r="H44" s="16"/>
      <c r="I44" s="47" t="s">
        <v>1</v>
      </c>
      <c r="J44" s="37"/>
      <c r="K44" s="73"/>
      <c r="L44" s="73"/>
      <c r="M44" s="73"/>
      <c r="N44" s="67"/>
    </row>
    <row r="45" spans="1:14" ht="15" hidden="1" customHeight="1" thickBot="1" x14ac:dyDescent="0.3">
      <c r="A45" s="135"/>
      <c r="B45" s="33"/>
      <c r="C45" s="182"/>
      <c r="D45" s="69"/>
      <c r="E45" s="16"/>
      <c r="F45" s="16"/>
      <c r="G45" s="16"/>
      <c r="H45" s="16"/>
      <c r="I45" s="42" t="s">
        <v>5</v>
      </c>
      <c r="J45" s="37"/>
      <c r="K45" s="73"/>
      <c r="L45" s="73"/>
      <c r="M45" s="73"/>
      <c r="N45" s="67"/>
    </row>
    <row r="46" spans="1:14" ht="15" hidden="1" customHeight="1" thickBot="1" x14ac:dyDescent="0.3">
      <c r="A46" s="135"/>
      <c r="B46" s="33"/>
      <c r="C46" s="182"/>
      <c r="D46" s="69"/>
      <c r="E46" s="16"/>
      <c r="F46" s="16"/>
      <c r="G46" s="16"/>
      <c r="H46" s="16"/>
      <c r="I46" s="48" t="s">
        <v>6</v>
      </c>
      <c r="J46" s="56"/>
      <c r="K46" s="74"/>
      <c r="L46" s="74"/>
      <c r="M46" s="74"/>
      <c r="N46" s="67"/>
    </row>
    <row r="47" spans="1:14" ht="55.5" hidden="1" customHeight="1" thickBot="1" x14ac:dyDescent="0.3">
      <c r="A47" s="135"/>
      <c r="B47" s="34"/>
      <c r="C47" s="182"/>
      <c r="D47" s="69"/>
      <c r="E47" s="16"/>
      <c r="F47" s="16"/>
      <c r="G47" s="16"/>
      <c r="H47" s="16"/>
      <c r="I47" s="47"/>
      <c r="J47" s="54"/>
      <c r="K47" s="73"/>
      <c r="L47" s="73"/>
      <c r="M47" s="73"/>
      <c r="N47" s="67"/>
    </row>
    <row r="48" spans="1:14" ht="32.25" customHeight="1" x14ac:dyDescent="0.25">
      <c r="A48" s="135"/>
      <c r="B48" s="156" t="s">
        <v>11</v>
      </c>
      <c r="C48" s="149" t="s">
        <v>75</v>
      </c>
      <c r="D48" s="200" t="s">
        <v>87</v>
      </c>
      <c r="E48" s="121" t="s">
        <v>59</v>
      </c>
      <c r="F48" s="3" t="s">
        <v>60</v>
      </c>
      <c r="G48" s="121" t="s">
        <v>59</v>
      </c>
      <c r="H48" s="121" t="s">
        <v>112</v>
      </c>
      <c r="I48" s="45" t="s">
        <v>1</v>
      </c>
      <c r="J48" s="37">
        <f>SUM(J49:J50)</f>
        <v>20</v>
      </c>
      <c r="K48" s="37">
        <f>SUM(K49:K50)</f>
        <v>6.5</v>
      </c>
      <c r="L48" s="52">
        <v>32.5</v>
      </c>
      <c r="M48" s="144" t="s">
        <v>109</v>
      </c>
      <c r="N48" s="144"/>
    </row>
    <row r="49" spans="1:14" ht="32.25" customHeight="1" x14ac:dyDescent="0.25">
      <c r="A49" s="135"/>
      <c r="B49" s="157"/>
      <c r="C49" s="149"/>
      <c r="D49" s="201"/>
      <c r="E49" s="122">
        <v>2024</v>
      </c>
      <c r="F49" s="3">
        <v>2024</v>
      </c>
      <c r="G49" s="122">
        <v>2024</v>
      </c>
      <c r="H49" s="122">
        <v>2024</v>
      </c>
      <c r="I49" s="46" t="s">
        <v>5</v>
      </c>
      <c r="J49" s="52">
        <v>0</v>
      </c>
      <c r="K49" s="37">
        <v>0</v>
      </c>
      <c r="L49" s="37">
        <v>0</v>
      </c>
      <c r="M49" s="145"/>
      <c r="N49" s="145"/>
    </row>
    <row r="50" spans="1:14" ht="32.25" customHeight="1" x14ac:dyDescent="0.25">
      <c r="A50" s="135"/>
      <c r="B50" s="157"/>
      <c r="C50" s="149"/>
      <c r="D50" s="201"/>
      <c r="E50" s="10"/>
      <c r="F50" s="13"/>
      <c r="G50" s="12"/>
      <c r="H50" s="13"/>
      <c r="I50" s="46" t="s">
        <v>6</v>
      </c>
      <c r="J50" s="56">
        <v>20</v>
      </c>
      <c r="K50" s="36">
        <v>6.5</v>
      </c>
      <c r="L50" s="81">
        <v>32.5</v>
      </c>
      <c r="M50" s="145"/>
      <c r="N50" s="145"/>
    </row>
    <row r="51" spans="1:14" ht="30" customHeight="1" x14ac:dyDescent="0.25">
      <c r="A51" s="135"/>
      <c r="B51" s="165" t="s">
        <v>35</v>
      </c>
      <c r="C51" s="149" t="s">
        <v>36</v>
      </c>
      <c r="D51" s="144" t="s">
        <v>66</v>
      </c>
      <c r="E51" s="121" t="s">
        <v>59</v>
      </c>
      <c r="F51" s="104" t="s">
        <v>60</v>
      </c>
      <c r="G51" s="121" t="s">
        <v>59</v>
      </c>
      <c r="H51" s="121" t="s">
        <v>112</v>
      </c>
      <c r="I51" s="45" t="s">
        <v>1</v>
      </c>
      <c r="J51" s="37">
        <f>SUM(J52:J53)</f>
        <v>10</v>
      </c>
      <c r="K51" s="37">
        <f>SUM(K52:K53)</f>
        <v>14.97</v>
      </c>
      <c r="L51" s="52">
        <v>149.69999999999999</v>
      </c>
      <c r="M51" s="144" t="s">
        <v>110</v>
      </c>
      <c r="N51" s="144"/>
    </row>
    <row r="52" spans="1:14" ht="30" customHeight="1" x14ac:dyDescent="0.25">
      <c r="A52" s="135"/>
      <c r="B52" s="166"/>
      <c r="C52" s="149"/>
      <c r="D52" s="145"/>
      <c r="E52" s="122">
        <v>2024</v>
      </c>
      <c r="F52" s="3">
        <v>2024</v>
      </c>
      <c r="G52" s="122">
        <v>2024</v>
      </c>
      <c r="H52" s="122">
        <v>2024</v>
      </c>
      <c r="I52" s="46" t="s">
        <v>5</v>
      </c>
      <c r="J52" s="52">
        <v>0</v>
      </c>
      <c r="K52" s="37">
        <v>0</v>
      </c>
      <c r="L52" s="37">
        <v>0</v>
      </c>
      <c r="M52" s="145"/>
      <c r="N52" s="145"/>
    </row>
    <row r="53" spans="1:14" ht="30" customHeight="1" x14ac:dyDescent="0.25">
      <c r="A53" s="135"/>
      <c r="B53" s="167"/>
      <c r="C53" s="149"/>
      <c r="D53" s="148"/>
      <c r="E53" s="123"/>
      <c r="F53" s="131"/>
      <c r="G53" s="123"/>
      <c r="H53" s="123"/>
      <c r="I53" s="24" t="s">
        <v>6</v>
      </c>
      <c r="J53" s="37">
        <v>10</v>
      </c>
      <c r="K53" s="37">
        <v>14.97</v>
      </c>
      <c r="L53" s="64">
        <v>149.69999999999999</v>
      </c>
      <c r="M53" s="145"/>
      <c r="N53" s="145"/>
    </row>
    <row r="54" spans="1:14" ht="37.5" customHeight="1" x14ac:dyDescent="0.25">
      <c r="A54" s="135"/>
      <c r="B54" s="161" t="s">
        <v>28</v>
      </c>
      <c r="C54" s="149" t="s">
        <v>37</v>
      </c>
      <c r="D54" s="144" t="s">
        <v>65</v>
      </c>
      <c r="E54" s="121" t="s">
        <v>59</v>
      </c>
      <c r="F54" s="3" t="s">
        <v>60</v>
      </c>
      <c r="G54" s="121" t="s">
        <v>59</v>
      </c>
      <c r="H54" s="121" t="s">
        <v>112</v>
      </c>
      <c r="I54" s="46" t="s">
        <v>1</v>
      </c>
      <c r="J54" s="37">
        <f>SUM(J55:J56)</f>
        <v>43526.49</v>
      </c>
      <c r="K54" s="37">
        <f>SUM(K55:K56)</f>
        <v>300</v>
      </c>
      <c r="L54" s="52">
        <v>0.7</v>
      </c>
      <c r="M54" s="52"/>
      <c r="N54" s="109"/>
    </row>
    <row r="55" spans="1:14" ht="37.5" customHeight="1" x14ac:dyDescent="0.25">
      <c r="A55" s="135"/>
      <c r="B55" s="162"/>
      <c r="C55" s="149"/>
      <c r="D55" s="145"/>
      <c r="E55" s="122">
        <v>2024</v>
      </c>
      <c r="F55" s="3">
        <v>2024</v>
      </c>
      <c r="G55" s="122">
        <v>2024</v>
      </c>
      <c r="H55" s="122">
        <v>2024</v>
      </c>
      <c r="I55" s="46" t="s">
        <v>5</v>
      </c>
      <c r="J55" s="36">
        <f>J58+J64+J81+J78+J87+J90</f>
        <v>40305</v>
      </c>
      <c r="K55" s="36">
        <f>K58+K64+K81+K78+K87+K90</f>
        <v>0</v>
      </c>
      <c r="L55" s="36">
        <v>0</v>
      </c>
      <c r="M55" s="81"/>
      <c r="N55" s="110"/>
    </row>
    <row r="56" spans="1:14" ht="37.5" customHeight="1" x14ac:dyDescent="0.25">
      <c r="A56" s="135"/>
      <c r="B56" s="163"/>
      <c r="C56" s="149"/>
      <c r="D56" s="148"/>
      <c r="E56" s="12"/>
      <c r="F56" s="21"/>
      <c r="G56" s="12"/>
      <c r="H56" s="132"/>
      <c r="I56" s="46" t="s">
        <v>6</v>
      </c>
      <c r="J56" s="36">
        <f>J59+J65+J79+J85+J88+J97+J82+J94+J91</f>
        <v>3221.49</v>
      </c>
      <c r="K56" s="36">
        <f>K59+K65+K79+K85+K88+K97+K82+K94+K91</f>
        <v>300</v>
      </c>
      <c r="L56" s="36">
        <v>9.3000000000000007</v>
      </c>
      <c r="M56" s="81"/>
      <c r="N56" s="110"/>
    </row>
    <row r="57" spans="1:14" ht="36.75" customHeight="1" x14ac:dyDescent="0.25">
      <c r="A57" s="135"/>
      <c r="B57" s="159" t="s">
        <v>29</v>
      </c>
      <c r="C57" s="178" t="s">
        <v>76</v>
      </c>
      <c r="D57" s="144" t="s">
        <v>65</v>
      </c>
      <c r="E57" s="121" t="s">
        <v>59</v>
      </c>
      <c r="F57" s="3" t="s">
        <v>60</v>
      </c>
      <c r="G57" s="121" t="s">
        <v>59</v>
      </c>
      <c r="H57" s="121" t="s">
        <v>112</v>
      </c>
      <c r="I57" s="46" t="s">
        <v>1</v>
      </c>
      <c r="J57" s="37">
        <f>SUM(J58:J59)</f>
        <v>8998</v>
      </c>
      <c r="K57" s="37">
        <f>SUM(K58:K59)</f>
        <v>0</v>
      </c>
      <c r="L57" s="52">
        <v>0</v>
      </c>
      <c r="M57" s="144" t="s">
        <v>116</v>
      </c>
      <c r="N57" s="179"/>
    </row>
    <row r="58" spans="1:14" ht="36.75" customHeight="1" x14ac:dyDescent="0.25">
      <c r="A58" s="135"/>
      <c r="B58" s="160"/>
      <c r="C58" s="178"/>
      <c r="D58" s="145"/>
      <c r="E58" s="122">
        <v>2024</v>
      </c>
      <c r="F58" s="3">
        <v>2024</v>
      </c>
      <c r="G58" s="122">
        <v>2024</v>
      </c>
      <c r="H58" s="122">
        <v>2024</v>
      </c>
      <c r="I58" s="46" t="s">
        <v>5</v>
      </c>
      <c r="J58" s="57">
        <v>8908</v>
      </c>
      <c r="K58" s="57">
        <v>0</v>
      </c>
      <c r="L58" s="53">
        <v>0</v>
      </c>
      <c r="M58" s="145"/>
      <c r="N58" s="180"/>
    </row>
    <row r="59" spans="1:14" ht="36.75" customHeight="1" x14ac:dyDescent="0.25">
      <c r="A59" s="135"/>
      <c r="B59" s="164"/>
      <c r="C59" s="178"/>
      <c r="D59" s="145"/>
      <c r="E59" s="8"/>
      <c r="F59" s="99"/>
      <c r="G59" s="9"/>
      <c r="H59" s="98"/>
      <c r="I59" s="24" t="s">
        <v>6</v>
      </c>
      <c r="J59" s="58">
        <v>90</v>
      </c>
      <c r="K59" s="58">
        <v>0</v>
      </c>
      <c r="L59" s="88">
        <v>0</v>
      </c>
      <c r="M59" s="145"/>
      <c r="N59" s="181"/>
    </row>
    <row r="60" spans="1:14" ht="47.25" customHeight="1" x14ac:dyDescent="0.25">
      <c r="A60" s="135"/>
      <c r="B60" s="161" t="s">
        <v>30</v>
      </c>
      <c r="C60" s="149" t="s">
        <v>77</v>
      </c>
      <c r="D60" s="144" t="s">
        <v>65</v>
      </c>
      <c r="E60" s="121" t="s">
        <v>59</v>
      </c>
      <c r="F60" s="104" t="s">
        <v>60</v>
      </c>
      <c r="G60" s="121" t="s">
        <v>59</v>
      </c>
      <c r="H60" s="121" t="s">
        <v>112</v>
      </c>
      <c r="I60" s="46" t="s">
        <v>1</v>
      </c>
      <c r="J60" s="37">
        <f>J61+J62</f>
        <v>31428.489999999998</v>
      </c>
      <c r="K60" s="37">
        <f>K61+K62</f>
        <v>0</v>
      </c>
      <c r="L60" s="52">
        <v>0</v>
      </c>
      <c r="M60" s="52"/>
      <c r="N60" s="109"/>
    </row>
    <row r="61" spans="1:14" ht="47.25" customHeight="1" x14ac:dyDescent="0.25">
      <c r="A61" s="135"/>
      <c r="B61" s="162"/>
      <c r="C61" s="149"/>
      <c r="D61" s="145"/>
      <c r="E61" s="122">
        <v>2024</v>
      </c>
      <c r="F61" s="3">
        <v>2024</v>
      </c>
      <c r="G61" s="122">
        <v>2024</v>
      </c>
      <c r="H61" s="122">
        <v>2024</v>
      </c>
      <c r="I61" s="46" t="s">
        <v>5</v>
      </c>
      <c r="J61" s="59">
        <f>SUM(J64+J78+J81)</f>
        <v>31396.999999999996</v>
      </c>
      <c r="K61" s="59">
        <f>SUM(K64+K78+K81)</f>
        <v>0</v>
      </c>
      <c r="L61" s="37">
        <v>0</v>
      </c>
      <c r="M61" s="89"/>
      <c r="N61" s="110"/>
    </row>
    <row r="62" spans="1:14" ht="47.25" customHeight="1" x14ac:dyDescent="0.25">
      <c r="A62" s="135"/>
      <c r="B62" s="162"/>
      <c r="C62" s="149"/>
      <c r="D62" s="145"/>
      <c r="E62" s="8"/>
      <c r="F62" s="4"/>
      <c r="G62" s="9"/>
      <c r="H62" s="4"/>
      <c r="I62" s="24" t="s">
        <v>6</v>
      </c>
      <c r="J62" s="59">
        <f>SUM(J65+J79+J82)</f>
        <v>31.490000000000002</v>
      </c>
      <c r="K62" s="59">
        <f>SUM(K65+K79+K82)</f>
        <v>0</v>
      </c>
      <c r="L62" s="89">
        <v>0</v>
      </c>
      <c r="M62" s="89"/>
      <c r="N62" s="110"/>
    </row>
    <row r="63" spans="1:14" ht="30" customHeight="1" x14ac:dyDescent="0.25">
      <c r="A63" s="135"/>
      <c r="B63" s="159" t="s">
        <v>61</v>
      </c>
      <c r="C63" s="178" t="s">
        <v>78</v>
      </c>
      <c r="D63" s="144" t="s">
        <v>65</v>
      </c>
      <c r="E63" s="121" t="s">
        <v>59</v>
      </c>
      <c r="F63" s="104" t="s">
        <v>60</v>
      </c>
      <c r="G63" s="121" t="s">
        <v>59</v>
      </c>
      <c r="H63" s="121" t="s">
        <v>112</v>
      </c>
      <c r="I63" s="46" t="s">
        <v>1</v>
      </c>
      <c r="J63" s="37">
        <f>J64+J65</f>
        <v>9463.7109999999993</v>
      </c>
      <c r="K63" s="37">
        <f>K64+K65</f>
        <v>0</v>
      </c>
      <c r="L63" s="60">
        <v>0</v>
      </c>
      <c r="M63" s="144" t="s">
        <v>117</v>
      </c>
      <c r="N63" s="210"/>
    </row>
    <row r="64" spans="1:14" ht="30" customHeight="1" x14ac:dyDescent="0.25">
      <c r="A64" s="135"/>
      <c r="B64" s="160"/>
      <c r="C64" s="178"/>
      <c r="D64" s="145"/>
      <c r="E64" s="122">
        <v>2024</v>
      </c>
      <c r="F64" s="3">
        <v>2024</v>
      </c>
      <c r="G64" s="122">
        <v>2024</v>
      </c>
      <c r="H64" s="122">
        <v>2024</v>
      </c>
      <c r="I64" s="46" t="s">
        <v>5</v>
      </c>
      <c r="J64" s="36">
        <v>9454.2109999999993</v>
      </c>
      <c r="K64" s="36">
        <v>0</v>
      </c>
      <c r="L64" s="100">
        <v>0</v>
      </c>
      <c r="M64" s="145"/>
      <c r="N64" s="210"/>
    </row>
    <row r="65" spans="1:15" ht="30" customHeight="1" x14ac:dyDescent="0.25">
      <c r="A65" s="135"/>
      <c r="B65" s="160"/>
      <c r="C65" s="178"/>
      <c r="D65" s="145"/>
      <c r="E65" s="6"/>
      <c r="F65" s="95"/>
      <c r="G65" s="7"/>
      <c r="H65" s="71"/>
      <c r="I65" s="24" t="s">
        <v>6</v>
      </c>
      <c r="J65" s="52">
        <v>9.5</v>
      </c>
      <c r="K65" s="52"/>
      <c r="L65" s="101">
        <v>0</v>
      </c>
      <c r="M65" s="145"/>
      <c r="N65" s="210"/>
    </row>
    <row r="66" spans="1:15" ht="0.75" hidden="1" customHeight="1" x14ac:dyDescent="0.25">
      <c r="A66" s="135"/>
      <c r="B66" s="32" t="s">
        <v>13</v>
      </c>
      <c r="C66" s="175" t="s">
        <v>15</v>
      </c>
      <c r="D66" s="114"/>
      <c r="E66" s="14"/>
      <c r="F66" s="14"/>
      <c r="G66" s="14"/>
      <c r="H66" s="14"/>
      <c r="I66" s="42" t="s">
        <v>1</v>
      </c>
      <c r="J66" s="35">
        <f>J67+J68</f>
        <v>0</v>
      </c>
      <c r="K66" s="74"/>
      <c r="L66" s="74"/>
      <c r="M66" s="74"/>
      <c r="N66" s="67"/>
      <c r="O66" s="61"/>
    </row>
    <row r="67" spans="1:15" ht="18.75" hidden="1" customHeight="1" x14ac:dyDescent="0.25">
      <c r="A67" s="135"/>
      <c r="B67" s="33"/>
      <c r="C67" s="176"/>
      <c r="D67" s="115"/>
      <c r="E67" s="15"/>
      <c r="F67" s="15"/>
      <c r="G67" s="15"/>
      <c r="H67" s="15"/>
      <c r="I67" s="42" t="s">
        <v>5</v>
      </c>
      <c r="J67" s="35"/>
      <c r="K67" s="74"/>
      <c r="L67" s="74"/>
      <c r="M67" s="74"/>
      <c r="N67" s="67"/>
      <c r="O67" s="28"/>
    </row>
    <row r="68" spans="1:15" ht="39.75" hidden="1" customHeight="1" x14ac:dyDescent="0.25">
      <c r="A68" s="135"/>
      <c r="B68" s="33"/>
      <c r="C68" s="177"/>
      <c r="D68" s="115"/>
      <c r="E68" s="15"/>
      <c r="F68" s="15"/>
      <c r="G68" s="15"/>
      <c r="H68" s="15"/>
      <c r="I68" s="48" t="s">
        <v>6</v>
      </c>
      <c r="J68" s="35"/>
      <c r="K68" s="74"/>
      <c r="L68" s="74"/>
      <c r="M68" s="74"/>
      <c r="N68" s="67"/>
      <c r="O68" s="28"/>
    </row>
    <row r="69" spans="1:15" ht="21" hidden="1" customHeight="1" x14ac:dyDescent="0.25">
      <c r="A69" s="135"/>
      <c r="B69" s="32" t="s">
        <v>14</v>
      </c>
      <c r="C69" s="175" t="s">
        <v>12</v>
      </c>
      <c r="D69" s="114"/>
      <c r="E69" s="14"/>
      <c r="F69" s="14"/>
      <c r="G69" s="14"/>
      <c r="H69" s="14"/>
      <c r="I69" s="42" t="s">
        <v>1</v>
      </c>
      <c r="J69" s="35">
        <f>J70+J71</f>
        <v>0</v>
      </c>
      <c r="K69" s="74"/>
      <c r="L69" s="74"/>
      <c r="M69" s="74"/>
      <c r="N69" s="67"/>
      <c r="O69" s="28"/>
    </row>
    <row r="70" spans="1:15" ht="21" hidden="1" customHeight="1" x14ac:dyDescent="0.25">
      <c r="A70" s="135"/>
      <c r="B70" s="33"/>
      <c r="C70" s="176"/>
      <c r="D70" s="115"/>
      <c r="E70" s="15"/>
      <c r="F70" s="15"/>
      <c r="G70" s="15"/>
      <c r="H70" s="15"/>
      <c r="I70" s="42" t="s">
        <v>5</v>
      </c>
      <c r="J70" s="35"/>
      <c r="K70" s="74"/>
      <c r="L70" s="74"/>
      <c r="M70" s="74"/>
      <c r="N70" s="67"/>
      <c r="O70" s="28"/>
    </row>
    <row r="71" spans="1:15" ht="58.5" hidden="1" customHeight="1" x14ac:dyDescent="0.25">
      <c r="A71" s="135"/>
      <c r="B71" s="33"/>
      <c r="C71" s="177"/>
      <c r="D71" s="115"/>
      <c r="E71" s="15"/>
      <c r="F71" s="15"/>
      <c r="G71" s="15"/>
      <c r="H71" s="15"/>
      <c r="I71" s="48" t="s">
        <v>6</v>
      </c>
      <c r="J71" s="35"/>
      <c r="K71" s="74"/>
      <c r="L71" s="74"/>
      <c r="M71" s="74"/>
      <c r="N71" s="67"/>
      <c r="O71" s="28"/>
    </row>
    <row r="72" spans="1:15" ht="15" hidden="1" customHeight="1" x14ac:dyDescent="0.25">
      <c r="A72" s="135"/>
      <c r="B72" s="32" t="s">
        <v>21</v>
      </c>
      <c r="C72" s="175" t="s">
        <v>27</v>
      </c>
      <c r="D72" s="114"/>
      <c r="E72" s="17"/>
      <c r="F72" s="17"/>
      <c r="G72" s="17"/>
      <c r="H72" s="17"/>
      <c r="I72" s="42" t="s">
        <v>1</v>
      </c>
      <c r="J72" s="35">
        <f>J73+J74</f>
        <v>0</v>
      </c>
      <c r="K72" s="74"/>
      <c r="L72" s="74"/>
      <c r="M72" s="74"/>
      <c r="N72" s="67"/>
      <c r="O72" s="28"/>
    </row>
    <row r="73" spans="1:15" ht="15" hidden="1" customHeight="1" x14ac:dyDescent="0.25">
      <c r="A73" s="135"/>
      <c r="B73" s="33"/>
      <c r="C73" s="176"/>
      <c r="D73" s="115"/>
      <c r="E73" s="18"/>
      <c r="F73" s="18"/>
      <c r="G73" s="18"/>
      <c r="H73" s="18"/>
      <c r="I73" s="42" t="s">
        <v>5</v>
      </c>
      <c r="J73" s="36"/>
      <c r="K73" s="74"/>
      <c r="L73" s="74"/>
      <c r="M73" s="74"/>
      <c r="N73" s="67"/>
      <c r="O73" s="28"/>
    </row>
    <row r="74" spans="1:15" ht="15" hidden="1" customHeight="1" x14ac:dyDescent="0.25">
      <c r="A74" s="135"/>
      <c r="B74" s="33"/>
      <c r="C74" s="176"/>
      <c r="D74" s="115"/>
      <c r="E74" s="18"/>
      <c r="F74" s="18"/>
      <c r="G74" s="18"/>
      <c r="H74" s="18"/>
      <c r="I74" s="48" t="s">
        <v>6</v>
      </c>
      <c r="J74" s="38"/>
      <c r="K74" s="75"/>
      <c r="L74" s="75"/>
      <c r="M74" s="75"/>
      <c r="N74" s="67"/>
      <c r="O74" s="28"/>
    </row>
    <row r="75" spans="1:15" ht="29.25" hidden="1" customHeight="1" x14ac:dyDescent="0.25">
      <c r="A75" s="135"/>
      <c r="B75" s="33"/>
      <c r="C75" s="176"/>
      <c r="D75" s="115"/>
      <c r="E75" s="18"/>
      <c r="F75" s="18"/>
      <c r="G75" s="18"/>
      <c r="H75" s="18"/>
      <c r="I75" s="23"/>
      <c r="J75" s="64"/>
      <c r="K75" s="73"/>
      <c r="L75" s="73"/>
      <c r="M75" s="73"/>
      <c r="N75" s="67"/>
      <c r="O75" s="28"/>
    </row>
    <row r="76" spans="1:15" ht="27" hidden="1" customHeight="1" x14ac:dyDescent="0.25">
      <c r="A76" s="135"/>
      <c r="B76" s="33"/>
      <c r="C76" s="177"/>
      <c r="D76" s="116"/>
      <c r="E76" s="19"/>
      <c r="F76" s="19"/>
      <c r="G76" s="19"/>
      <c r="H76" s="19"/>
      <c r="I76" s="47"/>
      <c r="J76" s="54"/>
      <c r="K76" s="73"/>
      <c r="L76" s="73"/>
      <c r="M76" s="73"/>
      <c r="N76" s="67"/>
      <c r="O76" s="28"/>
    </row>
    <row r="77" spans="1:15" ht="31.5" customHeight="1" x14ac:dyDescent="0.25">
      <c r="A77" s="135"/>
      <c r="B77" s="107" t="s">
        <v>62</v>
      </c>
      <c r="C77" s="199" t="s">
        <v>79</v>
      </c>
      <c r="D77" s="144" t="s">
        <v>65</v>
      </c>
      <c r="E77" s="121" t="s">
        <v>59</v>
      </c>
      <c r="F77" s="104" t="s">
        <v>60</v>
      </c>
      <c r="G77" s="121" t="s">
        <v>59</v>
      </c>
      <c r="H77" s="121" t="s">
        <v>112</v>
      </c>
      <c r="I77" s="46" t="s">
        <v>1</v>
      </c>
      <c r="J77" s="36">
        <f>J78+J79</f>
        <v>16076.911</v>
      </c>
      <c r="K77" s="36">
        <f>K78+K79</f>
        <v>0</v>
      </c>
      <c r="L77" s="90">
        <v>0</v>
      </c>
      <c r="M77" s="144" t="s">
        <v>117</v>
      </c>
      <c r="N77" s="199"/>
      <c r="O77" s="29"/>
    </row>
    <row r="78" spans="1:15" ht="31.5" customHeight="1" x14ac:dyDescent="0.25">
      <c r="A78" s="135"/>
      <c r="B78" s="108"/>
      <c r="C78" s="180"/>
      <c r="D78" s="145"/>
      <c r="E78" s="122">
        <v>2024</v>
      </c>
      <c r="F78" s="3">
        <v>2024</v>
      </c>
      <c r="G78" s="122">
        <v>2024</v>
      </c>
      <c r="H78" s="122">
        <v>2024</v>
      </c>
      <c r="I78" s="46" t="s">
        <v>5</v>
      </c>
      <c r="J78" s="36">
        <v>16060.811</v>
      </c>
      <c r="K78" s="36">
        <v>0</v>
      </c>
      <c r="L78" s="36">
        <v>0</v>
      </c>
      <c r="M78" s="145"/>
      <c r="N78" s="180"/>
      <c r="O78" s="30"/>
    </row>
    <row r="79" spans="1:15" ht="31.5" customHeight="1" x14ac:dyDescent="0.25">
      <c r="A79" s="135"/>
      <c r="B79" s="129"/>
      <c r="C79" s="180"/>
      <c r="D79" s="145"/>
      <c r="E79" s="8"/>
      <c r="F79" s="97"/>
      <c r="G79" s="9"/>
      <c r="H79" s="98"/>
      <c r="I79" s="24" t="s">
        <v>6</v>
      </c>
      <c r="J79" s="38">
        <v>16.100000000000001</v>
      </c>
      <c r="K79" s="53"/>
      <c r="L79" s="72">
        <v>0</v>
      </c>
      <c r="M79" s="145"/>
      <c r="N79" s="180"/>
      <c r="O79" s="30"/>
    </row>
    <row r="80" spans="1:15" ht="31.5" customHeight="1" x14ac:dyDescent="0.25">
      <c r="A80" s="135"/>
      <c r="B80" s="153" t="s">
        <v>63</v>
      </c>
      <c r="C80" s="144" t="s">
        <v>80</v>
      </c>
      <c r="D80" s="144" t="s">
        <v>65</v>
      </c>
      <c r="E80" s="121" t="s">
        <v>59</v>
      </c>
      <c r="F80" s="3" t="s">
        <v>60</v>
      </c>
      <c r="G80" s="121" t="s">
        <v>59</v>
      </c>
      <c r="H80" s="121" t="s">
        <v>112</v>
      </c>
      <c r="I80" s="46" t="s">
        <v>1</v>
      </c>
      <c r="J80" s="50">
        <f>SUM(J81+J82)</f>
        <v>5887.8680000000004</v>
      </c>
      <c r="K80" s="50">
        <f>SUM(K81+K82)</f>
        <v>0</v>
      </c>
      <c r="L80" s="91">
        <v>0</v>
      </c>
      <c r="M80" s="144" t="s">
        <v>117</v>
      </c>
      <c r="N80" s="200"/>
      <c r="O80" s="29"/>
    </row>
    <row r="81" spans="1:15" ht="31.5" customHeight="1" x14ac:dyDescent="0.25">
      <c r="A81" s="135"/>
      <c r="B81" s="154"/>
      <c r="C81" s="145"/>
      <c r="D81" s="145"/>
      <c r="E81" s="122">
        <v>2024</v>
      </c>
      <c r="F81" s="3">
        <v>2024</v>
      </c>
      <c r="G81" s="122">
        <v>2024</v>
      </c>
      <c r="H81" s="122">
        <v>2024</v>
      </c>
      <c r="I81" s="46" t="s">
        <v>5</v>
      </c>
      <c r="J81" s="65">
        <v>5881.9780000000001</v>
      </c>
      <c r="K81" s="80">
        <v>0</v>
      </c>
      <c r="L81" s="80">
        <v>0</v>
      </c>
      <c r="M81" s="145"/>
      <c r="N81" s="201"/>
    </row>
    <row r="82" spans="1:15" ht="31.5" customHeight="1" x14ac:dyDescent="0.25">
      <c r="A82" s="135"/>
      <c r="B82" s="155"/>
      <c r="C82" s="148"/>
      <c r="D82" s="148"/>
      <c r="E82" s="122"/>
      <c r="F82" s="96"/>
      <c r="G82" s="123"/>
      <c r="H82" s="123"/>
      <c r="I82" s="24" t="s">
        <v>6</v>
      </c>
      <c r="J82" s="51">
        <v>5.89</v>
      </c>
      <c r="K82" s="50">
        <v>0</v>
      </c>
      <c r="L82" s="92">
        <v>0</v>
      </c>
      <c r="M82" s="145"/>
      <c r="N82" s="202"/>
      <c r="O82" s="31"/>
    </row>
    <row r="83" spans="1:15" ht="23.25" hidden="1" customHeight="1" x14ac:dyDescent="0.25">
      <c r="A83" s="135"/>
      <c r="B83" s="183" t="s">
        <v>56</v>
      </c>
      <c r="C83" s="179" t="s">
        <v>42</v>
      </c>
      <c r="D83" s="179" t="s">
        <v>65</v>
      </c>
      <c r="E83" s="11" t="s">
        <v>59</v>
      </c>
      <c r="F83" s="11" t="s">
        <v>60</v>
      </c>
      <c r="G83" s="11"/>
      <c r="H83" s="11"/>
      <c r="I83" s="42" t="s">
        <v>1</v>
      </c>
      <c r="J83" s="37">
        <f>SUM(J84+J85)</f>
        <v>0</v>
      </c>
      <c r="K83" s="37"/>
      <c r="L83" s="85"/>
      <c r="M83" s="85"/>
      <c r="N83" s="77"/>
      <c r="O83" s="31"/>
    </row>
    <row r="84" spans="1:15" ht="21.75" hidden="1" customHeight="1" x14ac:dyDescent="0.25">
      <c r="A84" s="135"/>
      <c r="B84" s="184"/>
      <c r="C84" s="180"/>
      <c r="D84" s="180"/>
      <c r="E84" s="122">
        <v>2024</v>
      </c>
      <c r="F84" s="3">
        <v>2024</v>
      </c>
      <c r="G84" s="3"/>
      <c r="H84" s="3"/>
      <c r="I84" s="42" t="s">
        <v>5</v>
      </c>
      <c r="J84" s="35">
        <v>0</v>
      </c>
      <c r="K84" s="36"/>
      <c r="L84" s="93"/>
      <c r="M84" s="93"/>
      <c r="N84" s="78"/>
    </row>
    <row r="85" spans="1:15" ht="40.5" hidden="1" customHeight="1" x14ac:dyDescent="0.25">
      <c r="A85" s="135"/>
      <c r="B85" s="185"/>
      <c r="C85" s="181"/>
      <c r="D85" s="181"/>
      <c r="E85" s="6"/>
      <c r="F85" s="6"/>
      <c r="G85" s="6"/>
      <c r="H85" s="6"/>
      <c r="I85" s="48" t="s">
        <v>6</v>
      </c>
      <c r="J85" s="54"/>
      <c r="K85" s="37"/>
      <c r="L85" s="83"/>
      <c r="M85" s="83"/>
      <c r="N85" s="79"/>
    </row>
    <row r="86" spans="1:15" ht="30" customHeight="1" x14ac:dyDescent="0.25">
      <c r="A86" s="135"/>
      <c r="B86" s="153" t="s">
        <v>56</v>
      </c>
      <c r="C86" s="179" t="s">
        <v>120</v>
      </c>
      <c r="D86" s="179" t="s">
        <v>65</v>
      </c>
      <c r="E86" s="121" t="s">
        <v>59</v>
      </c>
      <c r="F86" s="104" t="s">
        <v>60</v>
      </c>
      <c r="G86" s="121" t="s">
        <v>59</v>
      </c>
      <c r="H86" s="121" t="s">
        <v>112</v>
      </c>
      <c r="I86" s="46" t="s">
        <v>1</v>
      </c>
      <c r="J86" s="37">
        <f>SUM(J87+J88)</f>
        <v>2600</v>
      </c>
      <c r="K86" s="37">
        <f>SUM(K87+K88)</f>
        <v>0</v>
      </c>
      <c r="L86" s="85">
        <v>0</v>
      </c>
      <c r="M86" s="150" t="s">
        <v>119</v>
      </c>
      <c r="N86" s="199"/>
    </row>
    <row r="87" spans="1:15" ht="30" customHeight="1" x14ac:dyDescent="0.25">
      <c r="A87" s="135"/>
      <c r="B87" s="154"/>
      <c r="C87" s="180"/>
      <c r="D87" s="180"/>
      <c r="E87" s="122">
        <v>2024</v>
      </c>
      <c r="F87" s="3">
        <v>2024</v>
      </c>
      <c r="G87" s="122">
        <v>2024</v>
      </c>
      <c r="H87" s="122">
        <v>2024</v>
      </c>
      <c r="I87" s="46" t="s">
        <v>5</v>
      </c>
      <c r="J87" s="54">
        <v>0</v>
      </c>
      <c r="K87" s="37">
        <v>0</v>
      </c>
      <c r="L87" s="37">
        <v>0</v>
      </c>
      <c r="M87" s="151"/>
      <c r="N87" s="203"/>
    </row>
    <row r="88" spans="1:15" ht="30" customHeight="1" x14ac:dyDescent="0.25">
      <c r="A88" s="135"/>
      <c r="B88" s="155"/>
      <c r="C88" s="181"/>
      <c r="D88" s="181"/>
      <c r="E88" s="6"/>
      <c r="F88" s="95"/>
      <c r="G88" s="7"/>
      <c r="H88" s="71"/>
      <c r="I88" s="24" t="s">
        <v>6</v>
      </c>
      <c r="J88" s="54">
        <v>2600</v>
      </c>
      <c r="K88" s="37">
        <v>0</v>
      </c>
      <c r="L88" s="83">
        <v>0</v>
      </c>
      <c r="M88" s="152"/>
      <c r="N88" s="204"/>
    </row>
    <row r="89" spans="1:15" ht="30" customHeight="1" x14ac:dyDescent="0.25">
      <c r="A89" s="135"/>
      <c r="B89" s="208" t="s">
        <v>57</v>
      </c>
      <c r="C89" s="179" t="s">
        <v>72</v>
      </c>
      <c r="D89" s="179" t="s">
        <v>65</v>
      </c>
      <c r="E89" s="121" t="s">
        <v>59</v>
      </c>
      <c r="F89" s="104" t="s">
        <v>60</v>
      </c>
      <c r="G89" s="121" t="s">
        <v>59</v>
      </c>
      <c r="H89" s="121" t="s">
        <v>112</v>
      </c>
      <c r="I89" s="46" t="s">
        <v>1</v>
      </c>
      <c r="J89" s="37">
        <f>SUM(J90+J91)</f>
        <v>300</v>
      </c>
      <c r="K89" s="37">
        <f>SUM(K90+K91)</f>
        <v>300</v>
      </c>
      <c r="L89" s="85">
        <v>100</v>
      </c>
      <c r="M89" s="144" t="s">
        <v>118</v>
      </c>
      <c r="N89" s="199"/>
    </row>
    <row r="90" spans="1:15" ht="30" customHeight="1" x14ac:dyDescent="0.25">
      <c r="A90" s="135"/>
      <c r="B90" s="208"/>
      <c r="C90" s="180"/>
      <c r="D90" s="180"/>
      <c r="E90" s="122">
        <v>2024</v>
      </c>
      <c r="F90" s="3">
        <v>2024</v>
      </c>
      <c r="G90" s="122">
        <v>2024</v>
      </c>
      <c r="H90" s="122">
        <v>2024</v>
      </c>
      <c r="I90" s="42" t="s">
        <v>5</v>
      </c>
      <c r="J90" s="54">
        <v>0</v>
      </c>
      <c r="K90" s="37">
        <v>0</v>
      </c>
      <c r="L90" s="37">
        <v>0</v>
      </c>
      <c r="M90" s="145"/>
      <c r="N90" s="203"/>
    </row>
    <row r="91" spans="1:15" ht="30" customHeight="1" x14ac:dyDescent="0.25">
      <c r="A91" s="135"/>
      <c r="B91" s="208"/>
      <c r="C91" s="181"/>
      <c r="D91" s="181"/>
      <c r="E91" s="6"/>
      <c r="F91" s="95"/>
      <c r="G91" s="7"/>
      <c r="H91" s="71"/>
      <c r="I91" s="48" t="s">
        <v>4</v>
      </c>
      <c r="J91" s="54">
        <f>300</f>
        <v>300</v>
      </c>
      <c r="K91" s="37">
        <v>300</v>
      </c>
      <c r="L91" s="83">
        <v>100</v>
      </c>
      <c r="M91" s="145"/>
      <c r="N91" s="204"/>
    </row>
    <row r="92" spans="1:15" ht="26.25" hidden="1" customHeight="1" x14ac:dyDescent="0.25">
      <c r="A92" s="135"/>
      <c r="B92" s="186" t="s">
        <v>33</v>
      </c>
      <c r="C92" s="179"/>
      <c r="D92" s="117"/>
      <c r="E92" s="5"/>
      <c r="F92" s="5"/>
      <c r="G92" s="5"/>
      <c r="H92" s="5"/>
      <c r="I92" s="42" t="s">
        <v>1</v>
      </c>
      <c r="J92" s="37">
        <f>SUM(J93+J94)</f>
        <v>0</v>
      </c>
      <c r="K92" s="37"/>
      <c r="L92" s="73"/>
      <c r="M92" s="73"/>
      <c r="N92" s="67"/>
    </row>
    <row r="93" spans="1:15" ht="36.75" hidden="1" customHeight="1" x14ac:dyDescent="0.25">
      <c r="A93" s="135"/>
      <c r="B93" s="172"/>
      <c r="C93" s="180"/>
      <c r="D93" s="118"/>
      <c r="E93" s="6"/>
      <c r="F93" s="6"/>
      <c r="G93" s="6"/>
      <c r="H93" s="6"/>
      <c r="I93" s="42" t="s">
        <v>5</v>
      </c>
      <c r="J93" s="54">
        <v>0</v>
      </c>
      <c r="K93" s="37"/>
      <c r="L93" s="73"/>
      <c r="M93" s="73"/>
      <c r="N93" s="67"/>
    </row>
    <row r="94" spans="1:15" ht="36.75" hidden="1" customHeight="1" x14ac:dyDescent="0.25">
      <c r="A94" s="135"/>
      <c r="B94" s="187"/>
      <c r="C94" s="181"/>
      <c r="D94" s="118"/>
      <c r="E94" s="6"/>
      <c r="F94" s="6"/>
      <c r="G94" s="6"/>
      <c r="H94" s="6"/>
      <c r="I94" s="48" t="s">
        <v>4</v>
      </c>
      <c r="J94" s="54"/>
      <c r="K94" s="37"/>
      <c r="L94" s="73"/>
      <c r="M94" s="73"/>
      <c r="N94" s="67"/>
    </row>
    <row r="95" spans="1:15" ht="32.25" customHeight="1" x14ac:dyDescent="0.25">
      <c r="A95" s="135"/>
      <c r="B95" s="153" t="s">
        <v>58</v>
      </c>
      <c r="C95" s="179" t="s">
        <v>16</v>
      </c>
      <c r="D95" s="179" t="s">
        <v>65</v>
      </c>
      <c r="E95" s="121" t="s">
        <v>59</v>
      </c>
      <c r="F95" s="104" t="s">
        <v>60</v>
      </c>
      <c r="G95" s="121" t="s">
        <v>59</v>
      </c>
      <c r="H95" s="121" t="s">
        <v>112</v>
      </c>
      <c r="I95" s="46" t="s">
        <v>1</v>
      </c>
      <c r="J95" s="37">
        <f>SUM(J96+J97)</f>
        <v>200</v>
      </c>
      <c r="K95" s="37">
        <f>SUM(K96+K97)</f>
        <v>0</v>
      </c>
      <c r="L95" s="85">
        <v>0</v>
      </c>
      <c r="M95" s="85"/>
      <c r="N95" s="200"/>
    </row>
    <row r="96" spans="1:15" ht="32.25" customHeight="1" x14ac:dyDescent="0.25">
      <c r="A96" s="135"/>
      <c r="B96" s="154"/>
      <c r="C96" s="180"/>
      <c r="D96" s="180"/>
      <c r="E96" s="122">
        <v>2024</v>
      </c>
      <c r="F96" s="3">
        <v>2024</v>
      </c>
      <c r="G96" s="122">
        <v>2024</v>
      </c>
      <c r="H96" s="122">
        <v>2024</v>
      </c>
      <c r="I96" s="46" t="s">
        <v>5</v>
      </c>
      <c r="J96" s="54">
        <v>0</v>
      </c>
      <c r="K96" s="37">
        <v>0</v>
      </c>
      <c r="L96" s="37">
        <v>0</v>
      </c>
      <c r="M96" s="82"/>
      <c r="N96" s="201"/>
    </row>
    <row r="97" spans="1:14" ht="32.25" customHeight="1" x14ac:dyDescent="0.25">
      <c r="A97" s="135"/>
      <c r="B97" s="155"/>
      <c r="C97" s="181"/>
      <c r="D97" s="181"/>
      <c r="E97" s="6"/>
      <c r="F97" s="95"/>
      <c r="G97" s="7"/>
      <c r="H97" s="71"/>
      <c r="I97" s="24" t="s">
        <v>4</v>
      </c>
      <c r="J97" s="54">
        <v>200</v>
      </c>
      <c r="K97" s="37">
        <v>0</v>
      </c>
      <c r="L97" s="83">
        <v>0</v>
      </c>
      <c r="M97" s="83"/>
      <c r="N97" s="202"/>
    </row>
    <row r="98" spans="1:14" ht="30" customHeight="1" x14ac:dyDescent="0.25">
      <c r="A98" s="135"/>
      <c r="B98" s="153">
        <v>3</v>
      </c>
      <c r="C98" s="144" t="s">
        <v>81</v>
      </c>
      <c r="D98" s="144" t="s">
        <v>68</v>
      </c>
      <c r="E98" s="121" t="s">
        <v>59</v>
      </c>
      <c r="F98" s="104" t="s">
        <v>60</v>
      </c>
      <c r="G98" s="121" t="s">
        <v>59</v>
      </c>
      <c r="H98" s="121" t="s">
        <v>112</v>
      </c>
      <c r="I98" s="46" t="s">
        <v>1</v>
      </c>
      <c r="J98" s="37">
        <f>J99+J100</f>
        <v>31895.91</v>
      </c>
      <c r="K98" s="37">
        <f>K99+K100</f>
        <v>20560.199999999997</v>
      </c>
      <c r="L98" s="52">
        <v>64.459999999999994</v>
      </c>
      <c r="M98" s="52"/>
      <c r="N98" s="109"/>
    </row>
    <row r="99" spans="1:14" ht="30" customHeight="1" x14ac:dyDescent="0.25">
      <c r="A99" s="135"/>
      <c r="B99" s="154"/>
      <c r="C99" s="145"/>
      <c r="D99" s="145"/>
      <c r="E99" s="122">
        <v>2024</v>
      </c>
      <c r="F99" s="3">
        <v>2024</v>
      </c>
      <c r="G99" s="122">
        <v>2024</v>
      </c>
      <c r="H99" s="122">
        <v>2024</v>
      </c>
      <c r="I99" s="46" t="s">
        <v>5</v>
      </c>
      <c r="J99" s="36">
        <f>SUM(J102+J107)</f>
        <v>30143</v>
      </c>
      <c r="K99" s="36">
        <f>SUM(K102+K107)</f>
        <v>20148.699999999997</v>
      </c>
      <c r="L99" s="36">
        <v>66.8</v>
      </c>
      <c r="M99" s="81"/>
      <c r="N99" s="110"/>
    </row>
    <row r="100" spans="1:14" ht="30" customHeight="1" x14ac:dyDescent="0.25">
      <c r="A100" s="135"/>
      <c r="B100" s="155"/>
      <c r="C100" s="145"/>
      <c r="D100" s="145"/>
      <c r="E100" s="122"/>
      <c r="F100" s="3"/>
      <c r="G100" s="123"/>
      <c r="H100" s="3"/>
      <c r="I100" s="24" t="s">
        <v>6</v>
      </c>
      <c r="J100" s="56">
        <f>J103+J108</f>
        <v>1752.91</v>
      </c>
      <c r="K100" s="56">
        <f>K103+K108+K118</f>
        <v>411.5</v>
      </c>
      <c r="L100" s="81">
        <v>23.5</v>
      </c>
      <c r="M100" s="81"/>
      <c r="N100" s="110"/>
    </row>
    <row r="101" spans="1:14" ht="37.5" customHeight="1" x14ac:dyDescent="0.25">
      <c r="A101" s="135"/>
      <c r="B101" s="153" t="s">
        <v>22</v>
      </c>
      <c r="C101" s="205" t="s">
        <v>38</v>
      </c>
      <c r="D101" s="144" t="s">
        <v>69</v>
      </c>
      <c r="E101" s="189" t="s">
        <v>59</v>
      </c>
      <c r="F101" s="146" t="s">
        <v>60</v>
      </c>
      <c r="G101" s="121" t="s">
        <v>59</v>
      </c>
      <c r="H101" s="105" t="s">
        <v>112</v>
      </c>
      <c r="I101" s="46" t="s">
        <v>1</v>
      </c>
      <c r="J101" s="37">
        <f>J102+J103</f>
        <v>2668.7</v>
      </c>
      <c r="K101" s="37">
        <f>K102+K103</f>
        <v>1296.8</v>
      </c>
      <c r="L101" s="52">
        <v>48.6</v>
      </c>
      <c r="M101" s="144" t="s">
        <v>108</v>
      </c>
      <c r="N101" s="144"/>
    </row>
    <row r="102" spans="1:14" ht="37.5" customHeight="1" x14ac:dyDescent="0.25">
      <c r="A102" s="135"/>
      <c r="B102" s="154"/>
      <c r="C102" s="195"/>
      <c r="D102" s="145"/>
      <c r="E102" s="190"/>
      <c r="F102" s="194"/>
      <c r="G102" s="122">
        <v>2024</v>
      </c>
      <c r="H102" s="130">
        <v>2024</v>
      </c>
      <c r="I102" s="24" t="s">
        <v>5</v>
      </c>
      <c r="J102" s="36">
        <v>2642</v>
      </c>
      <c r="K102" s="36">
        <v>1270.0999999999999</v>
      </c>
      <c r="L102" s="36">
        <v>48.1</v>
      </c>
      <c r="M102" s="145"/>
      <c r="N102" s="145"/>
    </row>
    <row r="103" spans="1:14" ht="309" customHeight="1" x14ac:dyDescent="0.25">
      <c r="A103" s="135"/>
      <c r="B103" s="154"/>
      <c r="C103" s="195"/>
      <c r="D103" s="145"/>
      <c r="E103" s="122">
        <v>2024</v>
      </c>
      <c r="F103" s="3">
        <v>2024</v>
      </c>
      <c r="G103" s="123"/>
      <c r="H103" s="3"/>
      <c r="I103" s="140" t="s">
        <v>6</v>
      </c>
      <c r="J103" s="90">
        <v>26.7</v>
      </c>
      <c r="K103" s="36">
        <v>26.7</v>
      </c>
      <c r="L103" s="81">
        <v>100</v>
      </c>
      <c r="M103" s="145"/>
      <c r="N103" s="145"/>
    </row>
    <row r="104" spans="1:14" ht="7.5" hidden="1" customHeight="1" x14ac:dyDescent="0.25">
      <c r="A104" s="135"/>
      <c r="B104" s="40"/>
      <c r="C104" s="195"/>
      <c r="D104" s="124"/>
      <c r="E104" s="20"/>
      <c r="F104" s="20"/>
      <c r="G104" s="20"/>
      <c r="H104" s="20"/>
      <c r="I104" s="23"/>
      <c r="J104" s="64"/>
      <c r="K104" s="37"/>
      <c r="L104" s="64"/>
      <c r="M104" s="145"/>
      <c r="N104" s="145"/>
    </row>
    <row r="105" spans="1:14" ht="15" hidden="1" customHeight="1" x14ac:dyDescent="0.25">
      <c r="A105" s="135"/>
      <c r="B105" s="40"/>
      <c r="C105" s="206"/>
      <c r="D105" s="128"/>
      <c r="E105" s="21"/>
      <c r="F105" s="21"/>
      <c r="G105" s="21"/>
      <c r="H105" s="21"/>
      <c r="I105" s="47"/>
      <c r="J105" s="54"/>
      <c r="K105" s="37"/>
      <c r="L105" s="64"/>
      <c r="M105" s="145"/>
      <c r="N105" s="145"/>
    </row>
    <row r="106" spans="1:14" ht="48" customHeight="1" x14ac:dyDescent="0.25">
      <c r="A106" s="135"/>
      <c r="B106" s="153" t="s">
        <v>23</v>
      </c>
      <c r="C106" s="144" t="s">
        <v>82</v>
      </c>
      <c r="D106" s="144" t="s">
        <v>67</v>
      </c>
      <c r="E106" s="11" t="s">
        <v>59</v>
      </c>
      <c r="F106" s="133" t="s">
        <v>60</v>
      </c>
      <c r="G106" s="121" t="s">
        <v>59</v>
      </c>
      <c r="H106" s="105" t="s">
        <v>112</v>
      </c>
      <c r="I106" s="46" t="s">
        <v>1</v>
      </c>
      <c r="J106" s="37">
        <f>J107+J108</f>
        <v>29227.21</v>
      </c>
      <c r="K106" s="37">
        <f>K107+K108</f>
        <v>19156.399999999998</v>
      </c>
      <c r="L106" s="52">
        <v>65.5</v>
      </c>
      <c r="M106" s="52"/>
      <c r="N106" s="144"/>
    </row>
    <row r="107" spans="1:14" ht="48" customHeight="1" x14ac:dyDescent="0.25">
      <c r="A107" s="135"/>
      <c r="B107" s="154"/>
      <c r="C107" s="145"/>
      <c r="D107" s="145"/>
      <c r="E107" s="122">
        <v>2024</v>
      </c>
      <c r="F107" s="3">
        <v>2024</v>
      </c>
      <c r="G107" s="122">
        <v>2024</v>
      </c>
      <c r="H107" s="130">
        <v>2024</v>
      </c>
      <c r="I107" s="46" t="s">
        <v>5</v>
      </c>
      <c r="J107" s="36">
        <f>J112+J117+J120</f>
        <v>27501</v>
      </c>
      <c r="K107" s="36">
        <f>K112+K117+K120</f>
        <v>18878.599999999999</v>
      </c>
      <c r="L107" s="36">
        <v>68.599999999999994</v>
      </c>
      <c r="M107" s="81"/>
      <c r="N107" s="145"/>
    </row>
    <row r="108" spans="1:14" ht="72.75" customHeight="1" x14ac:dyDescent="0.25">
      <c r="A108" s="135"/>
      <c r="B108" s="154"/>
      <c r="C108" s="145"/>
      <c r="D108" s="145"/>
      <c r="E108" s="10"/>
      <c r="F108" s="20"/>
      <c r="G108" s="12"/>
      <c r="H108" s="2"/>
      <c r="I108" s="24" t="s">
        <v>6</v>
      </c>
      <c r="J108" s="56">
        <f>J113+J118+J121</f>
        <v>1726.21</v>
      </c>
      <c r="K108" s="56">
        <f>K113+K118+K121</f>
        <v>277.8</v>
      </c>
      <c r="L108" s="81">
        <v>16.100000000000001</v>
      </c>
      <c r="M108" s="81"/>
      <c r="N108" s="145"/>
    </row>
    <row r="109" spans="1:14" ht="12" hidden="1" customHeight="1" x14ac:dyDescent="0.25">
      <c r="A109" s="135"/>
      <c r="B109" s="33"/>
      <c r="C109" s="145"/>
      <c r="D109" s="103"/>
      <c r="E109" s="10"/>
      <c r="F109" s="10"/>
      <c r="G109" s="10"/>
      <c r="H109" s="10"/>
      <c r="I109" s="23"/>
      <c r="J109" s="64"/>
      <c r="K109" s="37"/>
      <c r="L109" s="64"/>
      <c r="M109" s="64"/>
      <c r="N109" s="145"/>
    </row>
    <row r="110" spans="1:14" ht="28.5" hidden="1" customHeight="1" x14ac:dyDescent="0.25">
      <c r="A110" s="135"/>
      <c r="B110" s="34"/>
      <c r="C110" s="148"/>
      <c r="D110" s="106"/>
      <c r="E110" s="12"/>
      <c r="F110" s="12"/>
      <c r="G110" s="12"/>
      <c r="H110" s="12"/>
      <c r="I110" s="47"/>
      <c r="J110" s="54"/>
      <c r="K110" s="37"/>
      <c r="L110" s="54"/>
      <c r="M110" s="54"/>
      <c r="N110" s="148"/>
    </row>
    <row r="111" spans="1:14" ht="47.25" customHeight="1" x14ac:dyDescent="0.25">
      <c r="A111" s="135"/>
      <c r="B111" s="156" t="s">
        <v>46</v>
      </c>
      <c r="C111" s="149" t="s">
        <v>83</v>
      </c>
      <c r="D111" s="144" t="s">
        <v>67</v>
      </c>
      <c r="E111" s="11" t="s">
        <v>59</v>
      </c>
      <c r="F111" s="133" t="s">
        <v>60</v>
      </c>
      <c r="G111" s="11"/>
      <c r="H111" s="1"/>
      <c r="I111" s="46" t="s">
        <v>1</v>
      </c>
      <c r="J111" s="37">
        <f>J112+J113</f>
        <v>25896.9</v>
      </c>
      <c r="K111" s="37">
        <f>K112+K113</f>
        <v>16019.09</v>
      </c>
      <c r="L111" s="52">
        <v>61.9</v>
      </c>
      <c r="M111" s="144" t="s">
        <v>105</v>
      </c>
      <c r="N111" s="144" t="s">
        <v>106</v>
      </c>
    </row>
    <row r="112" spans="1:14" ht="47.25" customHeight="1" x14ac:dyDescent="0.25">
      <c r="A112" s="135"/>
      <c r="B112" s="157"/>
      <c r="C112" s="149"/>
      <c r="D112" s="145"/>
      <c r="E112" s="122">
        <v>2024</v>
      </c>
      <c r="F112" s="3">
        <v>2024</v>
      </c>
      <c r="G112" s="122"/>
      <c r="H112" s="3"/>
      <c r="I112" s="46" t="s">
        <v>5</v>
      </c>
      <c r="J112" s="54">
        <f>7000+17501</f>
        <v>24501</v>
      </c>
      <c r="K112" s="54">
        <v>15878.6</v>
      </c>
      <c r="L112" s="37">
        <v>64.8</v>
      </c>
      <c r="M112" s="145"/>
      <c r="N112" s="145"/>
    </row>
    <row r="113" spans="1:14" ht="288" customHeight="1" x14ac:dyDescent="0.25">
      <c r="A113" s="135"/>
      <c r="B113" s="158"/>
      <c r="C113" s="149"/>
      <c r="D113" s="145"/>
      <c r="E113" s="122"/>
      <c r="F113" s="96"/>
      <c r="G113" s="123"/>
      <c r="H113" s="130"/>
      <c r="I113" s="46" t="s">
        <v>6</v>
      </c>
      <c r="J113" s="54">
        <f>248+1147.9</f>
        <v>1395.9</v>
      </c>
      <c r="K113" s="37">
        <v>140.49</v>
      </c>
      <c r="L113" s="64">
        <v>10.1</v>
      </c>
      <c r="M113" s="145"/>
      <c r="N113" s="145"/>
    </row>
    <row r="114" spans="1:14" ht="22.5" hidden="1" customHeight="1" x14ac:dyDescent="0.25">
      <c r="A114" s="135"/>
      <c r="B114" s="171" t="s">
        <v>26</v>
      </c>
      <c r="C114" s="149" t="s">
        <v>31</v>
      </c>
      <c r="D114" s="102"/>
      <c r="E114" s="121"/>
      <c r="F114" s="121"/>
      <c r="G114" s="121"/>
      <c r="H114" s="121"/>
      <c r="I114" s="42" t="s">
        <v>1</v>
      </c>
      <c r="J114" s="54" t="e">
        <f>J115+#REF!</f>
        <v>#REF!</v>
      </c>
      <c r="K114" s="64"/>
      <c r="L114" s="64"/>
      <c r="M114" s="145"/>
      <c r="N114" s="145"/>
    </row>
    <row r="115" spans="1:14" ht="2.25" customHeight="1" x14ac:dyDescent="0.25">
      <c r="A115" s="135"/>
      <c r="B115" s="172"/>
      <c r="C115" s="149"/>
      <c r="D115" s="103"/>
      <c r="E115" s="122"/>
      <c r="F115" s="122"/>
      <c r="G115" s="122"/>
      <c r="H115" s="122"/>
      <c r="I115" s="42" t="s">
        <v>5</v>
      </c>
      <c r="J115" s="54"/>
      <c r="K115" s="64"/>
      <c r="L115" s="64"/>
      <c r="M115" s="145"/>
      <c r="N115" s="145"/>
    </row>
    <row r="116" spans="1:14" ht="36.75" customHeight="1" x14ac:dyDescent="0.25">
      <c r="A116" s="135"/>
      <c r="B116" s="159" t="s">
        <v>47</v>
      </c>
      <c r="C116" s="149" t="s">
        <v>49</v>
      </c>
      <c r="D116" s="179" t="s">
        <v>65</v>
      </c>
      <c r="E116" s="121" t="s">
        <v>59</v>
      </c>
      <c r="F116" s="104" t="s">
        <v>60</v>
      </c>
      <c r="G116" s="121" t="s">
        <v>59</v>
      </c>
      <c r="H116" s="105" t="s">
        <v>112</v>
      </c>
      <c r="I116" s="46" t="s">
        <v>1</v>
      </c>
      <c r="J116" s="60">
        <f>J117+J118</f>
        <v>300</v>
      </c>
      <c r="K116" s="60">
        <f>K117+K118</f>
        <v>107</v>
      </c>
      <c r="L116" s="60">
        <v>35.700000000000003</v>
      </c>
      <c r="M116" s="60"/>
      <c r="N116" s="149"/>
    </row>
    <row r="117" spans="1:14" ht="36.75" customHeight="1" x14ac:dyDescent="0.25">
      <c r="A117" s="135"/>
      <c r="B117" s="160"/>
      <c r="C117" s="149"/>
      <c r="D117" s="180"/>
      <c r="E117" s="122">
        <v>2024</v>
      </c>
      <c r="F117" s="3">
        <v>2024</v>
      </c>
      <c r="G117" s="122">
        <v>2024</v>
      </c>
      <c r="H117" s="130">
        <v>2024</v>
      </c>
      <c r="I117" s="46" t="s">
        <v>5</v>
      </c>
      <c r="J117" s="59">
        <v>0</v>
      </c>
      <c r="K117" s="59">
        <v>0</v>
      </c>
      <c r="L117" s="59">
        <v>0</v>
      </c>
      <c r="M117" s="59"/>
      <c r="N117" s="149"/>
    </row>
    <row r="118" spans="1:14" ht="36.75" customHeight="1" x14ac:dyDescent="0.25">
      <c r="A118" s="135"/>
      <c r="B118" s="164"/>
      <c r="C118" s="149"/>
      <c r="D118" s="181"/>
      <c r="E118" s="123"/>
      <c r="F118" s="131"/>
      <c r="G118" s="123"/>
      <c r="H118" s="134"/>
      <c r="I118" s="46" t="s">
        <v>6</v>
      </c>
      <c r="J118" s="59">
        <v>300</v>
      </c>
      <c r="K118" s="59">
        <v>107</v>
      </c>
      <c r="L118" s="59">
        <v>35.700000000000003</v>
      </c>
      <c r="M118" s="59"/>
      <c r="N118" s="149"/>
    </row>
    <row r="119" spans="1:14" ht="29.25" customHeight="1" x14ac:dyDescent="0.25">
      <c r="A119" s="135"/>
      <c r="B119" s="156" t="s">
        <v>48</v>
      </c>
      <c r="C119" s="144" t="s">
        <v>40</v>
      </c>
      <c r="D119" s="179" t="s">
        <v>65</v>
      </c>
      <c r="E119" s="121" t="s">
        <v>59</v>
      </c>
      <c r="F119" s="121" t="s">
        <v>60</v>
      </c>
      <c r="G119" s="121" t="s">
        <v>59</v>
      </c>
      <c r="H119" s="105" t="s">
        <v>112</v>
      </c>
      <c r="I119" s="46" t="s">
        <v>1</v>
      </c>
      <c r="J119" s="60">
        <f>J120+J121</f>
        <v>3030.31</v>
      </c>
      <c r="K119" s="60">
        <f>K120+K121</f>
        <v>3030.31</v>
      </c>
      <c r="L119" s="36">
        <v>100</v>
      </c>
      <c r="M119" s="149" t="s">
        <v>107</v>
      </c>
      <c r="N119" s="149"/>
    </row>
    <row r="120" spans="1:14" ht="29.25" customHeight="1" x14ac:dyDescent="0.25">
      <c r="A120" s="135"/>
      <c r="B120" s="157"/>
      <c r="C120" s="145"/>
      <c r="D120" s="180"/>
      <c r="E120" s="122">
        <v>2024</v>
      </c>
      <c r="F120" s="3">
        <v>2024</v>
      </c>
      <c r="G120" s="122">
        <v>2024</v>
      </c>
      <c r="H120" s="130">
        <v>2024</v>
      </c>
      <c r="I120" s="46" t="s">
        <v>5</v>
      </c>
      <c r="J120" s="54">
        <v>3000</v>
      </c>
      <c r="K120" s="54">
        <v>3000</v>
      </c>
      <c r="L120" s="54">
        <v>100</v>
      </c>
      <c r="M120" s="149"/>
      <c r="N120" s="149"/>
    </row>
    <row r="121" spans="1:14" ht="116.25" customHeight="1" x14ac:dyDescent="0.25">
      <c r="A121" s="135"/>
      <c r="B121" s="158"/>
      <c r="C121" s="148"/>
      <c r="D121" s="181"/>
      <c r="E121" s="123"/>
      <c r="F121" s="123"/>
      <c r="G121" s="123"/>
      <c r="H121" s="123"/>
      <c r="I121" s="46" t="s">
        <v>6</v>
      </c>
      <c r="J121" s="54">
        <v>30.31</v>
      </c>
      <c r="K121" s="54">
        <v>30.31</v>
      </c>
      <c r="L121" s="54">
        <v>100</v>
      </c>
      <c r="M121" s="149"/>
      <c r="N121" s="149"/>
    </row>
    <row r="122" spans="1:14" ht="42.75" customHeight="1" x14ac:dyDescent="0.25">
      <c r="A122" s="139"/>
      <c r="B122" s="168" t="s">
        <v>19</v>
      </c>
      <c r="C122" s="149" t="s">
        <v>86</v>
      </c>
      <c r="D122" s="144" t="s">
        <v>84</v>
      </c>
      <c r="E122" s="121" t="s">
        <v>59</v>
      </c>
      <c r="F122" s="104" t="s">
        <v>60</v>
      </c>
      <c r="G122" s="121" t="s">
        <v>59</v>
      </c>
      <c r="H122" s="105" t="s">
        <v>112</v>
      </c>
      <c r="I122" s="46" t="s">
        <v>1</v>
      </c>
      <c r="J122" s="37">
        <f>J123+J124</f>
        <v>16902</v>
      </c>
      <c r="K122" s="52">
        <v>14390.9</v>
      </c>
      <c r="L122" s="52">
        <v>85.1</v>
      </c>
      <c r="M122" s="52"/>
      <c r="N122" s="144"/>
    </row>
    <row r="123" spans="1:14" ht="39" customHeight="1" x14ac:dyDescent="0.25">
      <c r="A123" s="135"/>
      <c r="B123" s="169"/>
      <c r="C123" s="149"/>
      <c r="D123" s="145"/>
      <c r="E123" s="122">
        <v>2024</v>
      </c>
      <c r="F123" s="3">
        <v>2024</v>
      </c>
      <c r="G123" s="122">
        <v>2024</v>
      </c>
      <c r="H123" s="130">
        <v>2024</v>
      </c>
      <c r="I123" s="46" t="s">
        <v>5</v>
      </c>
      <c r="J123" s="59">
        <f>J138+J141+J144</f>
        <v>13282</v>
      </c>
      <c r="K123" s="37">
        <v>13282</v>
      </c>
      <c r="L123" s="37">
        <v>100</v>
      </c>
      <c r="M123" s="82"/>
      <c r="N123" s="201"/>
    </row>
    <row r="124" spans="1:14" ht="44.25" customHeight="1" x14ac:dyDescent="0.25">
      <c r="A124" s="135"/>
      <c r="B124" s="170"/>
      <c r="C124" s="149"/>
      <c r="D124" s="148"/>
      <c r="E124" s="123"/>
      <c r="F124" s="131"/>
      <c r="G124" s="123"/>
      <c r="H124" s="134"/>
      <c r="I124" s="46" t="s">
        <v>6</v>
      </c>
      <c r="J124" s="36">
        <f>J139+J142</f>
        <v>3620</v>
      </c>
      <c r="K124" s="36">
        <v>1108.9000000000001</v>
      </c>
      <c r="L124" s="94">
        <v>30.63</v>
      </c>
      <c r="M124" s="94"/>
      <c r="N124" s="202"/>
    </row>
    <row r="125" spans="1:14" ht="40.5" hidden="1" customHeight="1" x14ac:dyDescent="0.25">
      <c r="A125" s="135"/>
      <c r="B125" s="119" t="s">
        <v>24</v>
      </c>
      <c r="C125" s="149" t="s">
        <v>32</v>
      </c>
      <c r="D125" s="125"/>
      <c r="E125" s="1"/>
      <c r="F125" s="1"/>
      <c r="G125" s="1"/>
      <c r="H125" s="1"/>
      <c r="I125" s="49" t="s">
        <v>1</v>
      </c>
      <c r="J125" s="37">
        <v>400</v>
      </c>
      <c r="K125" s="37"/>
      <c r="L125" s="73"/>
      <c r="M125" s="73"/>
      <c r="N125" s="67"/>
    </row>
    <row r="126" spans="1:14" ht="6.75" hidden="1" customHeight="1" x14ac:dyDescent="0.25">
      <c r="A126" s="135"/>
      <c r="B126" s="33"/>
      <c r="C126" s="149"/>
      <c r="D126" s="126"/>
      <c r="E126" s="2"/>
      <c r="F126" s="2"/>
      <c r="G126" s="2"/>
      <c r="H126" s="2"/>
      <c r="I126" s="49" t="s">
        <v>5</v>
      </c>
      <c r="J126" s="36" t="s">
        <v>20</v>
      </c>
      <c r="K126" s="36"/>
      <c r="L126" s="74"/>
      <c r="M126" s="74"/>
      <c r="N126" s="67"/>
    </row>
    <row r="127" spans="1:14" ht="114.75" hidden="1" customHeight="1" x14ac:dyDescent="0.25">
      <c r="A127" s="135"/>
      <c r="B127" s="33"/>
      <c r="C127" s="149"/>
      <c r="D127" s="103"/>
      <c r="E127" s="10"/>
      <c r="F127" s="10"/>
      <c r="G127" s="10"/>
      <c r="H127" s="10"/>
      <c r="I127" s="48" t="s">
        <v>6</v>
      </c>
      <c r="J127" s="56">
        <v>400</v>
      </c>
      <c r="K127" s="36"/>
      <c r="L127" s="74"/>
      <c r="M127" s="74"/>
      <c r="N127" s="67"/>
    </row>
    <row r="128" spans="1:14" ht="9" hidden="1" customHeight="1" x14ac:dyDescent="0.25">
      <c r="A128" s="135"/>
      <c r="B128" s="33"/>
      <c r="C128" s="149"/>
      <c r="D128" s="103"/>
      <c r="E128" s="10"/>
      <c r="F128" s="10"/>
      <c r="G128" s="10"/>
      <c r="H128" s="10"/>
      <c r="I128" s="23"/>
      <c r="J128" s="64"/>
      <c r="K128" s="37"/>
      <c r="L128" s="73"/>
      <c r="M128" s="73"/>
      <c r="N128" s="67"/>
    </row>
    <row r="129" spans="1:14" ht="31.5" hidden="1" customHeight="1" x14ac:dyDescent="0.25">
      <c r="A129" s="135"/>
      <c r="B129" s="33"/>
      <c r="C129" s="149"/>
      <c r="D129" s="103"/>
      <c r="E129" s="10"/>
      <c r="F129" s="10"/>
      <c r="G129" s="10"/>
      <c r="H129" s="10"/>
      <c r="I129" s="23"/>
      <c r="J129" s="64"/>
      <c r="K129" s="37"/>
      <c r="L129" s="73"/>
      <c r="M129" s="73"/>
      <c r="N129" s="67"/>
    </row>
    <row r="130" spans="1:14" ht="68.25" hidden="1" customHeight="1" x14ac:dyDescent="0.25">
      <c r="A130" s="135"/>
      <c r="B130" s="34"/>
      <c r="C130" s="149"/>
      <c r="D130" s="103"/>
      <c r="E130" s="10"/>
      <c r="F130" s="10"/>
      <c r="G130" s="10"/>
      <c r="H130" s="10"/>
      <c r="I130" s="47"/>
      <c r="J130" s="54"/>
      <c r="K130" s="37"/>
      <c r="L130" s="73"/>
      <c r="M130" s="73"/>
      <c r="N130" s="67"/>
    </row>
    <row r="131" spans="1:14" ht="15" hidden="1" customHeight="1" x14ac:dyDescent="0.25">
      <c r="A131" s="135"/>
      <c r="B131" s="119" t="s">
        <v>25</v>
      </c>
      <c r="C131" s="149"/>
      <c r="D131" s="103"/>
      <c r="E131" s="10"/>
      <c r="F131" s="10"/>
      <c r="G131" s="10"/>
      <c r="H131" s="10"/>
      <c r="I131" s="42" t="s">
        <v>1</v>
      </c>
      <c r="J131" s="37">
        <f>J132+J133</f>
        <v>0</v>
      </c>
      <c r="K131" s="37"/>
      <c r="L131" s="73"/>
      <c r="M131" s="73"/>
      <c r="N131" s="67"/>
    </row>
    <row r="132" spans="1:14" ht="42.75" hidden="1" customHeight="1" x14ac:dyDescent="0.25">
      <c r="A132" s="135"/>
      <c r="B132" s="33"/>
      <c r="C132" s="149"/>
      <c r="D132" s="103"/>
      <c r="E132" s="10"/>
      <c r="F132" s="10"/>
      <c r="G132" s="10"/>
      <c r="H132" s="10"/>
      <c r="I132" s="42" t="s">
        <v>5</v>
      </c>
      <c r="J132" s="36"/>
      <c r="K132" s="36"/>
      <c r="L132" s="74"/>
      <c r="M132" s="74"/>
      <c r="N132" s="67"/>
    </row>
    <row r="133" spans="1:14" ht="30.75" hidden="1" customHeight="1" x14ac:dyDescent="0.25">
      <c r="A133" s="135"/>
      <c r="B133" s="33"/>
      <c r="C133" s="149"/>
      <c r="D133" s="103"/>
      <c r="E133" s="10"/>
      <c r="F133" s="10"/>
      <c r="G133" s="10"/>
      <c r="H133" s="10"/>
      <c r="I133" s="48" t="s">
        <v>6</v>
      </c>
      <c r="J133" s="56"/>
      <c r="K133" s="36"/>
      <c r="L133" s="74"/>
      <c r="M133" s="74"/>
      <c r="N133" s="67"/>
    </row>
    <row r="134" spans="1:14" ht="15" hidden="1" customHeight="1" x14ac:dyDescent="0.25">
      <c r="A134" s="135"/>
      <c r="B134" s="33"/>
      <c r="C134" s="149"/>
      <c r="D134" s="103"/>
      <c r="E134" s="10"/>
      <c r="F134" s="10"/>
      <c r="G134" s="10"/>
      <c r="H134" s="10"/>
      <c r="I134" s="23"/>
      <c r="J134" s="64"/>
      <c r="K134" s="37"/>
      <c r="L134" s="73"/>
      <c r="M134" s="73"/>
      <c r="N134" s="67"/>
    </row>
    <row r="135" spans="1:14" ht="15" hidden="1" customHeight="1" x14ac:dyDescent="0.25">
      <c r="A135" s="135"/>
      <c r="B135" s="33"/>
      <c r="C135" s="149"/>
      <c r="D135" s="103"/>
      <c r="E135" s="10"/>
      <c r="F135" s="10"/>
      <c r="G135" s="10"/>
      <c r="H135" s="10"/>
      <c r="I135" s="23"/>
      <c r="J135" s="64"/>
      <c r="K135" s="37"/>
      <c r="L135" s="73"/>
      <c r="M135" s="73"/>
      <c r="N135" s="67"/>
    </row>
    <row r="136" spans="1:14" ht="15.75" hidden="1" customHeight="1" x14ac:dyDescent="0.25">
      <c r="A136" s="135"/>
      <c r="B136" s="34"/>
      <c r="C136" s="149"/>
      <c r="D136" s="103"/>
      <c r="E136" s="10"/>
      <c r="F136" s="10"/>
      <c r="G136" s="10"/>
      <c r="H136" s="10"/>
      <c r="I136" s="47"/>
      <c r="J136" s="54"/>
      <c r="K136" s="37"/>
      <c r="L136" s="73"/>
      <c r="M136" s="73"/>
      <c r="N136" s="67"/>
    </row>
    <row r="137" spans="1:14" ht="57.75" customHeight="1" x14ac:dyDescent="0.25">
      <c r="A137" s="135"/>
      <c r="B137" s="156" t="s">
        <v>43</v>
      </c>
      <c r="C137" s="149" t="s">
        <v>45</v>
      </c>
      <c r="D137" s="144" t="s">
        <v>84</v>
      </c>
      <c r="E137" s="121" t="s">
        <v>59</v>
      </c>
      <c r="F137" s="104" t="s">
        <v>60</v>
      </c>
      <c r="G137" s="121" t="s">
        <v>59</v>
      </c>
      <c r="H137" s="105" t="s">
        <v>112</v>
      </c>
      <c r="I137" s="46" t="s">
        <v>1</v>
      </c>
      <c r="J137" s="37">
        <f>J138+J139</f>
        <v>3500</v>
      </c>
      <c r="K137" s="37">
        <v>1044.5999999999999</v>
      </c>
      <c r="L137" s="85">
        <v>29.8</v>
      </c>
      <c r="M137" s="85"/>
      <c r="N137" s="200"/>
    </row>
    <row r="138" spans="1:14" ht="57.75" customHeight="1" x14ac:dyDescent="0.25">
      <c r="A138" s="135"/>
      <c r="B138" s="157"/>
      <c r="C138" s="149"/>
      <c r="D138" s="145"/>
      <c r="E138" s="122">
        <v>2024</v>
      </c>
      <c r="F138" s="3">
        <v>2024</v>
      </c>
      <c r="G138" s="122">
        <v>2024</v>
      </c>
      <c r="H138" s="130">
        <v>2024</v>
      </c>
      <c r="I138" s="46" t="s">
        <v>5</v>
      </c>
      <c r="J138" s="59">
        <v>0</v>
      </c>
      <c r="K138" s="37">
        <v>0</v>
      </c>
      <c r="L138" s="37">
        <v>0</v>
      </c>
      <c r="M138" s="82"/>
      <c r="N138" s="201"/>
    </row>
    <row r="139" spans="1:14" ht="57.75" customHeight="1" x14ac:dyDescent="0.25">
      <c r="A139" s="135"/>
      <c r="B139" s="158"/>
      <c r="C139" s="149"/>
      <c r="D139" s="148"/>
      <c r="E139" s="123"/>
      <c r="F139" s="131"/>
      <c r="G139" s="123"/>
      <c r="H139" s="134"/>
      <c r="I139" s="46" t="s">
        <v>6</v>
      </c>
      <c r="J139" s="54">
        <v>3500</v>
      </c>
      <c r="K139" s="37">
        <v>1044.5999999999999</v>
      </c>
      <c r="L139" s="83">
        <v>29.8</v>
      </c>
      <c r="M139" s="83"/>
      <c r="N139" s="202"/>
    </row>
    <row r="140" spans="1:14" ht="73.5" customHeight="1" x14ac:dyDescent="0.25">
      <c r="A140" s="135"/>
      <c r="B140" s="156" t="s">
        <v>44</v>
      </c>
      <c r="C140" s="144" t="s">
        <v>95</v>
      </c>
      <c r="D140" s="144" t="s">
        <v>85</v>
      </c>
      <c r="E140" s="11" t="s">
        <v>59</v>
      </c>
      <c r="F140" s="133" t="s">
        <v>60</v>
      </c>
      <c r="G140" s="121" t="s">
        <v>59</v>
      </c>
      <c r="H140" s="105" t="s">
        <v>112</v>
      </c>
      <c r="I140" s="46" t="s">
        <v>1</v>
      </c>
      <c r="J140" s="37">
        <f>J141+J142</f>
        <v>120</v>
      </c>
      <c r="K140" s="37">
        <v>64.3</v>
      </c>
      <c r="L140" s="52">
        <v>53.6</v>
      </c>
      <c r="M140" s="144" t="s">
        <v>104</v>
      </c>
      <c r="N140" s="144"/>
    </row>
    <row r="141" spans="1:14" ht="37.5" customHeight="1" x14ac:dyDescent="0.25">
      <c r="A141" s="135"/>
      <c r="B141" s="157"/>
      <c r="C141" s="145"/>
      <c r="D141" s="145"/>
      <c r="E141" s="122">
        <v>2024</v>
      </c>
      <c r="F141" s="3">
        <v>2024</v>
      </c>
      <c r="G141" s="122">
        <v>2024</v>
      </c>
      <c r="H141" s="130">
        <v>2024</v>
      </c>
      <c r="I141" s="46" t="s">
        <v>5</v>
      </c>
      <c r="J141" s="59">
        <v>0</v>
      </c>
      <c r="K141" s="37">
        <v>0</v>
      </c>
      <c r="L141" s="37">
        <v>0</v>
      </c>
      <c r="M141" s="145"/>
      <c r="N141" s="145"/>
    </row>
    <row r="142" spans="1:14" ht="116.25" customHeight="1" x14ac:dyDescent="0.25">
      <c r="A142" s="135"/>
      <c r="B142" s="158"/>
      <c r="C142" s="148"/>
      <c r="D142" s="148"/>
      <c r="E142" s="123"/>
      <c r="F142" s="131"/>
      <c r="G142" s="123"/>
      <c r="H142" s="134"/>
      <c r="I142" s="46" t="s">
        <v>6</v>
      </c>
      <c r="J142" s="54">
        <v>120</v>
      </c>
      <c r="K142" s="37">
        <v>64.3</v>
      </c>
      <c r="L142" s="54">
        <v>53.6</v>
      </c>
      <c r="M142" s="148"/>
      <c r="N142" s="148"/>
    </row>
    <row r="143" spans="1:14" ht="57" customHeight="1" x14ac:dyDescent="0.25">
      <c r="A143" s="135"/>
      <c r="B143" s="156" t="s">
        <v>93</v>
      </c>
      <c r="C143" s="144" t="s">
        <v>94</v>
      </c>
      <c r="D143" s="144" t="s">
        <v>85</v>
      </c>
      <c r="E143" s="11" t="s">
        <v>59</v>
      </c>
      <c r="F143" s="133" t="s">
        <v>60</v>
      </c>
      <c r="G143" s="121" t="s">
        <v>59</v>
      </c>
      <c r="H143" s="105" t="s">
        <v>112</v>
      </c>
      <c r="I143" s="46" t="s">
        <v>1</v>
      </c>
      <c r="J143" s="37">
        <f>J144+J145</f>
        <v>13282</v>
      </c>
      <c r="K143" s="37">
        <v>13282</v>
      </c>
      <c r="L143" s="52">
        <v>100</v>
      </c>
      <c r="M143" s="144" t="s">
        <v>103</v>
      </c>
      <c r="N143" s="144" t="s">
        <v>102</v>
      </c>
    </row>
    <row r="144" spans="1:14" ht="57" customHeight="1" x14ac:dyDescent="0.25">
      <c r="A144" s="135"/>
      <c r="B144" s="157"/>
      <c r="C144" s="145"/>
      <c r="D144" s="145"/>
      <c r="E144" s="122">
        <v>2024</v>
      </c>
      <c r="F144" s="3">
        <v>2024</v>
      </c>
      <c r="G144" s="122">
        <v>2024</v>
      </c>
      <c r="H144" s="130">
        <v>2024</v>
      </c>
      <c r="I144" s="46" t="s">
        <v>5</v>
      </c>
      <c r="J144" s="59">
        <v>13282</v>
      </c>
      <c r="K144" s="37">
        <v>13282</v>
      </c>
      <c r="L144" s="37">
        <v>100</v>
      </c>
      <c r="M144" s="145"/>
      <c r="N144" s="145"/>
    </row>
    <row r="145" spans="1:14" ht="57" customHeight="1" x14ac:dyDescent="0.25">
      <c r="A145" s="135"/>
      <c r="B145" s="158"/>
      <c r="C145" s="148"/>
      <c r="D145" s="148"/>
      <c r="E145" s="123"/>
      <c r="F145" s="131"/>
      <c r="G145" s="123"/>
      <c r="H145" s="134"/>
      <c r="I145" s="46" t="s">
        <v>6</v>
      </c>
      <c r="J145" s="54">
        <v>0</v>
      </c>
      <c r="K145" s="37">
        <v>0</v>
      </c>
      <c r="L145" s="54">
        <v>0</v>
      </c>
      <c r="M145" s="148"/>
      <c r="N145" s="148"/>
    </row>
  </sheetData>
  <mergeCells count="149">
    <mergeCell ref="B143:B145"/>
    <mergeCell ref="C143:C145"/>
    <mergeCell ref="D143:D145"/>
    <mergeCell ref="N143:N145"/>
    <mergeCell ref="B4:J4"/>
    <mergeCell ref="B5:J5"/>
    <mergeCell ref="C14:C16"/>
    <mergeCell ref="B14:B16"/>
    <mergeCell ref="B17:B22"/>
    <mergeCell ref="B89:B91"/>
    <mergeCell ref="B106:B108"/>
    <mergeCell ref="B119:B121"/>
    <mergeCell ref="N89:N91"/>
    <mergeCell ref="N95:N97"/>
    <mergeCell ref="D122:D124"/>
    <mergeCell ref="D137:D139"/>
    <mergeCell ref="N48:N50"/>
    <mergeCell ref="N35:N37"/>
    <mergeCell ref="N23:N25"/>
    <mergeCell ref="C23:C25"/>
    <mergeCell ref="N80:N82"/>
    <mergeCell ref="N77:N79"/>
    <mergeCell ref="N63:N65"/>
    <mergeCell ref="N57:N59"/>
    <mergeCell ref="N51:N53"/>
    <mergeCell ref="C131:C136"/>
    <mergeCell ref="C125:C130"/>
    <mergeCell ref="C122:C124"/>
    <mergeCell ref="D23:D26"/>
    <mergeCell ref="D98:D100"/>
    <mergeCell ref="D101:D103"/>
    <mergeCell ref="D106:D108"/>
    <mergeCell ref="D111:D113"/>
    <mergeCell ref="D41:D43"/>
    <mergeCell ref="D48:D50"/>
    <mergeCell ref="D51:D53"/>
    <mergeCell ref="D54:D56"/>
    <mergeCell ref="D57:D59"/>
    <mergeCell ref="D60:D62"/>
    <mergeCell ref="D63:D65"/>
    <mergeCell ref="C51:C53"/>
    <mergeCell ref="C119:C121"/>
    <mergeCell ref="C116:C118"/>
    <mergeCell ref="C114:C115"/>
    <mergeCell ref="C72:C76"/>
    <mergeCell ref="C98:C100"/>
    <mergeCell ref="C101:C105"/>
    <mergeCell ref="D140:D142"/>
    <mergeCell ref="N140:N142"/>
    <mergeCell ref="N119:N121"/>
    <mergeCell ref="N137:N139"/>
    <mergeCell ref="N122:N124"/>
    <mergeCell ref="D116:D118"/>
    <mergeCell ref="D119:D121"/>
    <mergeCell ref="D17:D22"/>
    <mergeCell ref="N8:N10"/>
    <mergeCell ref="E19:E22"/>
    <mergeCell ref="E101:E102"/>
    <mergeCell ref="D77:D79"/>
    <mergeCell ref="D80:D82"/>
    <mergeCell ref="D83:D85"/>
    <mergeCell ref="D86:D88"/>
    <mergeCell ref="D89:D91"/>
    <mergeCell ref="D95:D97"/>
    <mergeCell ref="N116:N118"/>
    <mergeCell ref="N111:N115"/>
    <mergeCell ref="N106:N110"/>
    <mergeCell ref="N101:N105"/>
    <mergeCell ref="N86:N88"/>
    <mergeCell ref="D35:D37"/>
    <mergeCell ref="D38:D40"/>
    <mergeCell ref="C17:C22"/>
    <mergeCell ref="B101:B103"/>
    <mergeCell ref="B111:B113"/>
    <mergeCell ref="B98:B100"/>
    <mergeCell ref="B41:B43"/>
    <mergeCell ref="B35:B37"/>
    <mergeCell ref="B23:B25"/>
    <mergeCell ref="C60:C62"/>
    <mergeCell ref="B3:J3"/>
    <mergeCell ref="C111:C113"/>
    <mergeCell ref="I8:I10"/>
    <mergeCell ref="J8:J10"/>
    <mergeCell ref="D8:D10"/>
    <mergeCell ref="E8:F8"/>
    <mergeCell ref="C26:C28"/>
    <mergeCell ref="C32:C34"/>
    <mergeCell ref="C29:C31"/>
    <mergeCell ref="C106:C110"/>
    <mergeCell ref="D11:D13"/>
    <mergeCell ref="D14:D16"/>
    <mergeCell ref="F101:F102"/>
    <mergeCell ref="F19:F22"/>
    <mergeCell ref="B8:B10"/>
    <mergeCell ref="C77:C79"/>
    <mergeCell ref="C11:C13"/>
    <mergeCell ref="C8:C10"/>
    <mergeCell ref="C54:C56"/>
    <mergeCell ref="C35:C37"/>
    <mergeCell ref="C38:C40"/>
    <mergeCell ref="C140:C142"/>
    <mergeCell ref="C137:C139"/>
    <mergeCell ref="B26:B28"/>
    <mergeCell ref="C69:C71"/>
    <mergeCell ref="C66:C68"/>
    <mergeCell ref="C57:C59"/>
    <mergeCell ref="C95:C97"/>
    <mergeCell ref="C41:C43"/>
    <mergeCell ref="C44:C47"/>
    <mergeCell ref="C80:C82"/>
    <mergeCell ref="C83:C85"/>
    <mergeCell ref="C86:C88"/>
    <mergeCell ref="C89:C91"/>
    <mergeCell ref="B83:B85"/>
    <mergeCell ref="B86:B88"/>
    <mergeCell ref="B92:B94"/>
    <mergeCell ref="C48:C50"/>
    <mergeCell ref="C92:C94"/>
    <mergeCell ref="C63:C65"/>
    <mergeCell ref="B95:B97"/>
    <mergeCell ref="B137:B139"/>
    <mergeCell ref="B140:B142"/>
    <mergeCell ref="B80:B82"/>
    <mergeCell ref="B63:B65"/>
    <mergeCell ref="B60:B62"/>
    <mergeCell ref="B54:B56"/>
    <mergeCell ref="B57:B59"/>
    <mergeCell ref="B48:B50"/>
    <mergeCell ref="B51:B53"/>
    <mergeCell ref="B116:B118"/>
    <mergeCell ref="B122:B124"/>
    <mergeCell ref="B114:B115"/>
    <mergeCell ref="L8:L10"/>
    <mergeCell ref="M8:M10"/>
    <mergeCell ref="M48:M50"/>
    <mergeCell ref="M51:M53"/>
    <mergeCell ref="G8:H8"/>
    <mergeCell ref="M143:M145"/>
    <mergeCell ref="M140:M142"/>
    <mergeCell ref="M111:M115"/>
    <mergeCell ref="M119:M121"/>
    <mergeCell ref="M101:M105"/>
    <mergeCell ref="K8:K10"/>
    <mergeCell ref="M57:M59"/>
    <mergeCell ref="M63:M65"/>
    <mergeCell ref="M77:M79"/>
    <mergeCell ref="M80:M82"/>
    <mergeCell ref="M89:M91"/>
    <mergeCell ref="M86:M88"/>
  </mergeCells>
  <pageMargins left="0.39370078740157483" right="0.39370078740157483" top="0.39370078740157483" bottom="0.39370078740157483" header="0.31496062992125984" footer="0.31496062992125984"/>
  <pageSetup paperSize="9" scale="65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2024-07-12T05:10:37Z</cp:lastPrinted>
  <dcterms:created xsi:type="dcterms:W3CDTF">2019-11-29T03:21:02Z</dcterms:created>
  <dcterms:modified xsi:type="dcterms:W3CDTF">2024-07-15T06:24:29Z</dcterms:modified>
</cp:coreProperties>
</file>