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1320" windowWidth="15480" windowHeight="6900"/>
  </bookViews>
  <sheets>
    <sheet name="Приложение" sheetId="6" r:id="rId1"/>
  </sheets>
  <calcPr calcId="145621"/>
</workbook>
</file>

<file path=xl/calcChain.xml><?xml version="1.0" encoding="utf-8"?>
<calcChain xmlns="http://schemas.openxmlformats.org/spreadsheetml/2006/main">
  <c r="J35" i="6" l="1"/>
  <c r="K57" i="6" l="1"/>
  <c r="K52" i="6"/>
  <c r="K67" i="6"/>
  <c r="K72" i="6"/>
  <c r="J67" i="6"/>
  <c r="K32" i="6" l="1"/>
  <c r="K35" i="6"/>
  <c r="K37" i="6"/>
  <c r="K38" i="6"/>
  <c r="K77" i="6"/>
  <c r="K152" i="6"/>
  <c r="K103" i="6" l="1"/>
  <c r="K93" i="6"/>
  <c r="K88" i="6"/>
  <c r="K68" i="6"/>
  <c r="K73" i="6"/>
  <c r="K63" i="6"/>
  <c r="K28" i="6"/>
  <c r="K23" i="6"/>
  <c r="J110" i="6"/>
  <c r="I110" i="6"/>
  <c r="J83" i="6"/>
  <c r="K83" i="6" s="1"/>
  <c r="J16" i="6"/>
  <c r="J11" i="6" s="1"/>
  <c r="J17" i="6"/>
  <c r="J18" i="6"/>
  <c r="K18" i="6" s="1"/>
  <c r="J19" i="6"/>
  <c r="J14" i="6" s="1"/>
  <c r="J20" i="6"/>
  <c r="K20" i="6" s="1"/>
  <c r="J25" i="6"/>
  <c r="K25" i="6" s="1"/>
  <c r="J31" i="6"/>
  <c r="J32" i="6"/>
  <c r="J33" i="6"/>
  <c r="K33" i="6" s="1"/>
  <c r="J34" i="6"/>
  <c r="J51" i="6"/>
  <c r="J53" i="6"/>
  <c r="K53" i="6" s="1"/>
  <c r="J54" i="6"/>
  <c r="J58" i="6"/>
  <c r="K58" i="6" s="1"/>
  <c r="J60" i="6"/>
  <c r="K60" i="6" s="1"/>
  <c r="J52" i="6"/>
  <c r="J70" i="6"/>
  <c r="K70" i="6" s="1"/>
  <c r="J75" i="6"/>
  <c r="K75" i="6" s="1"/>
  <c r="J85" i="6"/>
  <c r="K85" i="6" s="1"/>
  <c r="J90" i="6"/>
  <c r="K90" i="6" s="1"/>
  <c r="J98" i="6"/>
  <c r="J95" i="6" s="1"/>
  <c r="K95" i="6" s="1"/>
  <c r="J100" i="6"/>
  <c r="K100" i="6" s="1"/>
  <c r="J111" i="6"/>
  <c r="J106" i="6" s="1"/>
  <c r="J121" i="6"/>
  <c r="J120" i="6" s="1"/>
  <c r="J122" i="6"/>
  <c r="J107" i="6" s="1"/>
  <c r="J123" i="6"/>
  <c r="J108" i="6" s="1"/>
  <c r="J124" i="6"/>
  <c r="J109" i="6" s="1"/>
  <c r="J125" i="6"/>
  <c r="J130" i="6"/>
  <c r="J135" i="6"/>
  <c r="J140" i="6"/>
  <c r="J145" i="6"/>
  <c r="J150" i="6"/>
  <c r="K150" i="6" s="1"/>
  <c r="J80" i="6" l="1"/>
  <c r="K80" i="6" s="1"/>
  <c r="K98" i="6"/>
  <c r="J12" i="6"/>
  <c r="K12" i="6" s="1"/>
  <c r="J30" i="6"/>
  <c r="K30" i="6" s="1"/>
  <c r="J13" i="6"/>
  <c r="J10" i="6" s="1"/>
  <c r="K10" i="6" s="1"/>
  <c r="J105" i="6"/>
  <c r="J50" i="6"/>
  <c r="K50" i="6" s="1"/>
  <c r="J9" i="6"/>
  <c r="J7" i="6"/>
  <c r="K7" i="6" s="1"/>
  <c r="J6" i="6"/>
  <c r="J65" i="6"/>
  <c r="K65" i="6" s="1"/>
  <c r="J57" i="6"/>
  <c r="J55" i="6" s="1"/>
  <c r="K55" i="6" s="1"/>
  <c r="J15" i="6"/>
  <c r="K15" i="6" s="1"/>
  <c r="J8" i="6" l="1"/>
  <c r="K8" i="6" s="1"/>
  <c r="K13" i="6"/>
  <c r="J5" i="6" l="1"/>
  <c r="K5" i="6" s="1"/>
  <c r="I32" i="6"/>
  <c r="I33" i="6"/>
  <c r="I34" i="6"/>
  <c r="I31" i="6"/>
  <c r="I53" i="6" l="1"/>
  <c r="I54" i="6"/>
  <c r="I51" i="6"/>
  <c r="I19" i="6"/>
  <c r="I18" i="6"/>
  <c r="I16" i="6"/>
  <c r="I17" i="6"/>
  <c r="I35" i="6"/>
  <c r="I67" i="6" l="1"/>
  <c r="I52" i="6" s="1"/>
  <c r="I57" i="6" l="1"/>
  <c r="I75" i="6"/>
  <c r="I70" i="6" l="1"/>
  <c r="I150" i="6" l="1"/>
  <c r="I25" i="6" l="1"/>
  <c r="I20" i="6"/>
  <c r="I30" i="6" l="1"/>
  <c r="I12" i="6"/>
  <c r="I13" i="6"/>
  <c r="I11" i="6"/>
  <c r="I124" i="6"/>
  <c r="I135" i="6"/>
  <c r="I14" i="6"/>
  <c r="I122" i="6"/>
  <c r="I107" i="6" s="1"/>
  <c r="I123" i="6"/>
  <c r="I108" i="6" s="1"/>
  <c r="I121" i="6"/>
  <c r="I145" i="6"/>
  <c r="I140" i="6"/>
  <c r="I130" i="6"/>
  <c r="I125" i="6"/>
  <c r="I111" i="6"/>
  <c r="I100" i="6"/>
  <c r="I98" i="6"/>
  <c r="I90" i="6"/>
  <c r="I85" i="6"/>
  <c r="I83" i="6"/>
  <c r="I80" i="6" s="1"/>
  <c r="I65" i="6"/>
  <c r="I60" i="6"/>
  <c r="I58" i="6"/>
  <c r="I55" i="6" s="1"/>
  <c r="I95" i="6"/>
  <c r="I109" i="6"/>
  <c r="I15" i="6"/>
  <c r="I120" i="6"/>
  <c r="I9" i="6" l="1"/>
  <c r="I7" i="6"/>
  <c r="I8" i="6"/>
  <c r="I50" i="6"/>
  <c r="I106" i="6"/>
  <c r="I105" i="6" s="1"/>
  <c r="I10" i="6"/>
  <c r="I6" i="6" l="1"/>
  <c r="I5" i="6" s="1"/>
</calcChain>
</file>

<file path=xl/sharedStrings.xml><?xml version="1.0" encoding="utf-8"?>
<sst xmlns="http://schemas.openxmlformats.org/spreadsheetml/2006/main" count="315" uniqueCount="119">
  <si>
    <t>№ п/п</t>
  </si>
  <si>
    <t>всего</t>
  </si>
  <si>
    <t>федеральный бюджет</t>
  </si>
  <si>
    <t>областной бюджет</t>
  </si>
  <si>
    <t>городской бюджет</t>
  </si>
  <si>
    <t>внебюджетные источники</t>
  </si>
  <si>
    <t>1.1</t>
  </si>
  <si>
    <t>2</t>
  </si>
  <si>
    <t>2.1</t>
  </si>
  <si>
    <t>мероприятие - организация работ по озеленению города</t>
  </si>
  <si>
    <t>2.2</t>
  </si>
  <si>
    <t>мероприятие - организация работ по обслуживанию уличного и дворового освещения в городе</t>
  </si>
  <si>
    <t>2.3</t>
  </si>
  <si>
    <t>мероприятие - организация работ по содержанию мест захоронения</t>
  </si>
  <si>
    <t>3</t>
  </si>
  <si>
    <t>3.1</t>
  </si>
  <si>
    <t>3.1.1</t>
  </si>
  <si>
    <t>3.2</t>
  </si>
  <si>
    <t>3.2.1</t>
  </si>
  <si>
    <t>мероприятие - тепловая изоляция трубопроводов и оборудования, разводящих трубопроводов отопления и горячего водоснабжения в зданиях, строениях и сооружениях</t>
  </si>
  <si>
    <t>3.2.2</t>
  </si>
  <si>
    <t>мероприятие - повышение энергоэффективности систем освещения зданий, строений и сооружений</t>
  </si>
  <si>
    <t>мероприятие- установка приборов учета энергетических ресурсов в муниципальных квартирах МКД города</t>
  </si>
  <si>
    <t>начало реализации</t>
  </si>
  <si>
    <t>окончание реализации</t>
  </si>
  <si>
    <t>Директор МП "Благоустройство города Вятские Поляны"</t>
  </si>
  <si>
    <t>Начальник УДМС города Вятские Поляны</t>
  </si>
  <si>
    <t>Директор МП "Благоустройство города Вятские Поляны"; ОАО "Коммунэнерго"</t>
  </si>
  <si>
    <t>ОАО "ЭнергосбыТ плюс"</t>
  </si>
  <si>
    <t>мероприятие - организация повышения квалификации руководителей, специалистов органов местного самоуправления, организаций с муниципальным участием, организаций осуществляющих регулируемые виды деятельности, по курсу "Энергосбережение и повышение энергетической эффективности"</t>
  </si>
  <si>
    <t>Заместитель главы администрации города; первый заместитель главы администрации города; директор МП "Благоустройство города Вятские Поляны"; начальник управления по вопросам жизнеобеспечения администрации города Вятские Поляны</t>
  </si>
  <si>
    <t>1.2</t>
  </si>
  <si>
    <t>Отдельное мероприятие "Развитие и модернизация системы теплоснабжения города"</t>
  </si>
  <si>
    <t xml:space="preserve">Наименование муниципальной программы, 
подпрограммы, отдельного мероприятия, проекта, мероприятия 
</t>
  </si>
  <si>
    <t>Ответственный исполнитель, соисполнитель, участник</t>
  </si>
  <si>
    <t>Источник финансирования</t>
  </si>
  <si>
    <t>1.1.1</t>
  </si>
  <si>
    <t>Отдельное мероприятие "Развитие и модернизация систем водоснабжения и водоотведения города"</t>
  </si>
  <si>
    <t>1.2.1</t>
  </si>
  <si>
    <t>2.1.1</t>
  </si>
  <si>
    <t>2.1.2</t>
  </si>
  <si>
    <t>2.2.1</t>
  </si>
  <si>
    <t>2.2.2</t>
  </si>
  <si>
    <t>2.3.1</t>
  </si>
  <si>
    <t>Отдельное мероприятие "Совершенствование энергетического менеджмента"</t>
  </si>
  <si>
    <t>1.3</t>
  </si>
  <si>
    <t>1.3.1</t>
  </si>
  <si>
    <t>Отдельное мероприятие "Обеспечение содержания мест захоронения, соблюдение этических норм"</t>
  </si>
  <si>
    <t>Отдельное мероприятие "Улучшение качества мероприятий по обслуживанию уличного и дворового освещения  в целях безопасного дорожного движения и передвижения населения города"</t>
  </si>
  <si>
    <t>Отдельное мероприятие "Повышение осведомленности жителей о деятельности в сфере ЖКХ города Вятские Поляны"</t>
  </si>
  <si>
    <t>х</t>
  </si>
  <si>
    <t>мероприятие - размещение информации в СМИ о деятельности в сфере ЖКХ</t>
  </si>
  <si>
    <t>мероприятие- предоставление услуг по поставке электроэнергии (уличное освещение)</t>
  </si>
  <si>
    <t>Отдельное мероприятие "Повышение эффективности использования энергоресурсов в жилищном фонде, сокращение финансовых затрат на потребление энергоресурсов"</t>
  </si>
  <si>
    <t>3.2.3</t>
  </si>
  <si>
    <t>3.2.4</t>
  </si>
  <si>
    <t>3.2.5</t>
  </si>
  <si>
    <t>мероприятие - повышение энергетической эффективности объектов наружного освещения и рекламы, в т.ч. направленных на замену светильников уличного освещения на энергоэффективные; замену неизолированных проводов на самонесущие изолированные провода, кабельные линии, установку светодиодных ламп</t>
  </si>
  <si>
    <t>Отдельное мероприятие "Обеспечение сохранения и восстановления городских лесов, парков, зеленых насаждений города"</t>
  </si>
  <si>
    <t>Первый заместитель главы администрации города, начальник управления по вопросам жизнеобеспечения администрации города Вятские Поляны</t>
  </si>
  <si>
    <t>Первый заместитель главы администрации города; начальник управления по вопросам жизнеобеспечения администрации города Вятские Поляны; руководители организаций бюджетной сферы города; руководители РСО и УК города</t>
  </si>
  <si>
    <t>Первый заместитель главы администрации города, начальник управления по вопросам жизнеобеспечения администрации города Вятские Поляны, руководители организаций бюджетной сферы города</t>
  </si>
  <si>
    <t>Первый заместитель главы администрации города; руководители УК, ТСЖ, ЖК</t>
  </si>
  <si>
    <t>Первый заместитель главы администрации города, руководители УК, ТСЖ, ЖК</t>
  </si>
  <si>
    <t>Начальник управления по вопросам жизнеобеспечения администрации города Вятские Поляны</t>
  </si>
  <si>
    <t>Директор МП "Благоустройство города Вятские Поляны", МП "Вятскополянский комбинат "Здоровье"</t>
  </si>
  <si>
    <t>Муниципальная программа муниципального образования городского округа город Вятские Поляны Кировской области "Развитие жилищно-коммунальной инфраструктуры города Вятские Поляны" на 2020-2030 годы</t>
  </si>
  <si>
    <t>подпрограмма "Модернизация и реформирование жилищно-коммунального хозяйства города Вятские Поляны"  на 2020-2030 годы</t>
  </si>
  <si>
    <t>подпрограмма "Обеспечение благоустройства города Вятские Поляны" на 2020-2030 годы</t>
  </si>
  <si>
    <t>подпрограмма "Энергосбережение и повышение энергетической эффективности города Вятские Поляны" на 2020-2030 годы</t>
  </si>
  <si>
    <t>1.1.2</t>
  </si>
  <si>
    <t>Первый заместитель главы администрации города, начальник управления по вопросам жизнеобеспечения администрации города Вятские Поляны; ООО "Малая энергетика"; ООО "Спецстройпроект"</t>
  </si>
  <si>
    <t>4</t>
  </si>
  <si>
    <t>мероприятие - корректировка существующей проектно-сметной документации по объекту "Установка ТКУ заводского изготовления без постоянного присутствия обслуживающего персонала с подводящими инженерными коммуникациями в г. Вятские Поляны Кировской области"</t>
  </si>
  <si>
    <t xml:space="preserve">мероприятие -  подключение (технологическом присоединении) к сетям электроснабжения объекта "Установка ТКУ заводского изготовления без постоянного присутствия обслуживающего персонала с подводящими инженерными коммуникациями в г. Вятские Поляны Кировской области" </t>
  </si>
  <si>
    <t>начальник Управления 
социальной политики администрации города</t>
  </si>
  <si>
    <t>2.1.2.1</t>
  </si>
  <si>
    <t>мероприятие - прочие мероприятия по благоустройству (пляж, парки, леса пригородные), в том числе:</t>
  </si>
  <si>
    <t>мероприятие - оборудование (дооборудование) пляжей (мест отдыха людей у воды)</t>
  </si>
  <si>
    <t>Отдел гражданской обороны, чрезвычайной ситуации, охраны труда и муниципального жилищного контроля управления по вопросам жизнеобеспечения</t>
  </si>
  <si>
    <t>Первый заместитель главы администрации города, начальник управления по вопросам жизнеобеспечения администрации города Вятские Поляны; ООО "Малая энергетика", «Желдорэнерго» - филиал ООО «ЭНЕРГОПРОМСБЫТ»</t>
  </si>
  <si>
    <t>2.1.2.2</t>
  </si>
  <si>
    <t xml:space="preserve">мероприятие - ремонт детских площадок  </t>
  </si>
  <si>
    <t>ООО "Стройком"</t>
  </si>
  <si>
    <t>отдельное мероприятие "Дополнительная мера социальной поддержки отдельных категорий граждан, проживающих на территории города Вятские Поляны, в виде обеспечения и доставки твердого топлива"</t>
  </si>
  <si>
    <t>мероприятие - ремонт канализационной сети по ул. Гагарина от поворотного колодца на водозабор "Хлебозаводской" до канализационного колодца КК-96 в городе Вятские Поляны Кировской области</t>
  </si>
  <si>
    <t>Первый заместитель главы администрации города, начальник управления по вопросам жизнеобеспечения администрации города Вятские Поляны; директор ООО "Водоотведение", ООО "Вятжилсервис"</t>
  </si>
  <si>
    <t xml:space="preserve">Приложение 1 к Годовому отчету </t>
  </si>
  <si>
    <t>Отчет
реализации на 2023 год муниципальной программы муниципального образования городского округа город Вятские Поляны Кировской области "Развитие жилищно-коммунальной инфраструктуры города Вятские Поляны" на 2020-2030  годы</t>
  </si>
  <si>
    <t>Плановый срок</t>
  </si>
  <si>
    <t>Фактический срок</t>
  </si>
  <si>
    <t>Отношение кассовых расходов к плановым, %</t>
  </si>
  <si>
    <t xml:space="preserve">Результат реализации 
мероприятия муниципальной программы
 (краткое описание)
</t>
  </si>
  <si>
    <t>Статус выполнения мероприятия</t>
  </si>
  <si>
    <t>Плановые расходы за 2023 год,       тыс. руб.</t>
  </si>
  <si>
    <t>Кассовые расходы за 2023 год,       тыс. руб.</t>
  </si>
  <si>
    <t>Проводились информационно-разъяснительные работы среди населения, в т.ч. информация размещалась на официальном сайте администрации г. Вятские Поляны, в газете "Вятско-Полянская правда", на стендах многоквартирных домов, доводились на совещаниях в рабочем порядке до исполнителей.</t>
  </si>
  <si>
    <t>выполнено</t>
  </si>
  <si>
    <t>Управляющими компаниями города устанавливались светильники с датчиками движения, лампы энергосберегающие в местах общего пользования за счет платежей на текущий ремонт собственников МКД</t>
  </si>
  <si>
    <t>не выполнено</t>
  </si>
  <si>
    <t>ООО "Спецстройпроект" произведена корректировка существующей ПСД в соответствии с договором № 9/2023 от 10.03.2023</t>
  </si>
  <si>
    <t>В связи с отсутствием финансирования из средств городского бюджета в 2023 году приборы учета не устанавливались</t>
  </si>
  <si>
    <t>Содержание мест погребения на общественных кладбищах; очистка прилегающей территории и дорожек от снега в зимний период, погрузка, транспортирование отходов на полигон ТБО для дальнейшей утилизации. Данные виды работ выполнялись МП "Вятскополянский комбинат "Здоровье", МП "Благоустройство города Вятские Поляны", ИП Титов и другими организациями</t>
  </si>
  <si>
    <t xml:space="preserve"> В 2023 году 9 работников организаций города (УО и УСП) прошли обучение </t>
  </si>
  <si>
    <t>Количество мероприятий, запланированных к реализации в отчетном году, - 16 ед.;</t>
  </si>
  <si>
    <t>Количество мероприятий, выполненных в отчетном году, - 15 ед.</t>
  </si>
  <si>
    <t>Через электронную систему «Желдорэнерго» - филиал ООО «ЭНЕРГОПРОМСБЫТ» производилось оформление заявки на выполнение работ, в соответствии с условиями договора от 09.06.2023 № 56813-06-23/ГОРЬК Горьковской дирекции по энергообеспечению-структурному подразделению Трансэнерго-филиалуОАО "РЖД" оплачено 76,795 тыс. рублей из средств городского бюджета. Выполнены следующие виды работ: замена коммутационного шкафа учета; монтаж шкафа учета установки с прибором учета электроэнергии, присоединяемого от распределительного устройства напряжением 0,4 кВ трансформаторной подстанции ТП-70;обеспечение возможности осуществления присоединения объектов</t>
  </si>
  <si>
    <t>В 2023 году в рамках предоставления данной меры социальной поддержки было обеспечено по 10 куб.м. твердого топлива 2 семьям города Вятские Поляны</t>
  </si>
  <si>
    <t>Обеспечение наличия уличного освещения в городе, услуга предоставляется АО "ЭнергосбыТ плюс". Отклонение в подпунктах 2.2.1 и 2.2.2 возникло из-за ошибочного распределения плановых средств по уличному освещению. Корректные плановые цифры в разрезе подпунктов должны отображаться следующим образом : 2.2.1 - 15320,0; 2.2.2 -3401,8</t>
  </si>
  <si>
    <t>Управляющими компаниями города частично проводились работы по тепловой изоляции трубопроводов за счет платежей на текущий ремонт собственников МКД</t>
  </si>
  <si>
    <t xml:space="preserve">За 2023 год ПАО «Ростелеком» обеспечил заявленную экономию по Контракту (не менее 70% от базового периода) во всех отчетных периодах. В среднем реальная достигнутая экономия за отчетные периоды составляет 73-81%. В натуральном выражении за год размер экономии составил 1 039 590 кВт*ч или в денежном выражении по фактически сложившимся тарифам на электроэнергию – 10 903 089 руб. с НДС. Оператор продолжает исполнять гарантийные обязательства. . За минувший год произведено несколько поставок оборудования для оперативных замен вышедших из строя светильников через механизм подменного фонда. В работе системы управления освещением и сбора показаний (АСУНОиКУЭ) за прошедший период сбоев не зафиксировано, вкл/выкл городского освещения происходит по утвержденному графику. Передача показаний в энергосбытовую компанию происходит в плановом порядке, мониторинг работы АСУНО осуществляется дежурным персоналом АО «Коммунэнерго» на постоянной основе.
</t>
  </si>
  <si>
    <t>ООО "Вятжилсервис" в соответствии с договором от 01.12.2023 № 2 за ремонт канализационной сети по ул. Гагарина от поворотного колодца на водозабор «Хлебозаводской» до канализационного колодца КК-96 оплачено за выполненные работы 599,9 тыс. рублей; ИП Бадрутдинов Р.Р. в соответствии с договором от 01.12.2023 № 1 за поставку материалов для выполнения работ по ремонту канализационной сети по ул. Гагарина оплачено 598,1 тыс. руб. Экономия в рамках финансирования мероприятия сложилась в связи с с более выгодными предложениями по поставке материалов и выполнению работ. Мероприятие выполнено в полном объеме</t>
  </si>
  <si>
    <t xml:space="preserve">Содержание цветников 1319,60 кв.м; содержание газонов 51483,2 кв.м; содержание деревьев (уборка поросли, подрезка, очистка обзоров знаков); содержание кустарника  5188 шт.; подрезка деревьев; посев цветочных культур, частичная высадка рассады; снос аварийных деревьев - 34 шт. и прочие работы  </t>
  </si>
  <si>
    <t xml:space="preserve">Содержание площадей, скверов, парка-126704,2 кв. м.; набережной р. Вятка - 588 м.; содержание пригородных лесов - 326 га; содержание мест выгула собак - 3 шт; работы по содержанию фонтана (чистка бассейна, консервация на зиму);вывоз древесно-кустарниковых отходов; вывоз мусора в период проведения субботников; ремонт скамеек по городу и прочие работы; благоустройство и содержание пляжей (ИП Иванов ВА. и МП "Благоустройства города Вятские Поляны") </t>
  </si>
  <si>
    <t xml:space="preserve">Обустройство пляжа и приобретение оборудования: по договору № 1094 от 17.05.2023 с ООО "Опыт" приобретена продукция для обустройства пляжа на общую сумму 60,595 тыс. рублей; в соответствии с договором № 324 от 07.06.2023 приобретены 2 лодки на общую сумму 132,0 тыс. рублей; в соответствии с договором № 23236 от 05.06.2023 приобретены спасательные вышки и флагштоки на общую сумму 191,95 тыс. рублей </t>
  </si>
  <si>
    <t>В соответствии с МК от 26.09.2023 № 03402000033230125610001 ООО "Стройком" выполнены работы по ремонту 16 детских игровых площадок на территории города</t>
  </si>
  <si>
    <t xml:space="preserve">Работы по содержанию объектов уличного освещения, выполняемые МП "Благоустройство города Вятские Поляны": контроль над состоянием установок уличного освещения путем проведения осмотров, выявления повреждений в сетях - 1415 м и устройствах управления - 2 шт., выявление негорящих светильников; содержание подстанций - 4 шт.; содержание силовых электрических сетей и линий - 16332,0 м; содержание подстанций - 4 шт. Работы по обеспечению наружного освещения улиц города, выполняемые ОАО "Коммунэнерго": обслуживание светодиодных светильников наружного освещения в количестве 2437 шт., обслуживание ШУНо в количестве 47 шт., обслуживание воздушных и кабельных линий и прочие работы </t>
  </si>
  <si>
    <t>мероприятие - повышение энергетической эффективности систем освещения, включая мероприятия по установке датчиков движения и замене ламп накаливания на энергоэффективные осветительные устройства в МКД города</t>
  </si>
  <si>
    <r>
      <rPr>
        <b/>
        <sz val="9"/>
        <rFont val="Times New Roman"/>
        <family val="1"/>
        <charset val="204"/>
      </rPr>
      <t>В виде самостоятельных мероприятий за счет внебюджетных средств: МП «Благоустройство города Вятские Поляны»</t>
    </r>
    <r>
      <rPr>
        <sz val="9"/>
        <rFont val="Times New Roman"/>
        <family val="1"/>
        <charset val="204"/>
      </rPr>
      <t xml:space="preserve"> - замена оконного проема в административном здании – 1 шт. (7,512 тыс. руб.), установка  датчика системы ГЛОНАСС – 3 шт. (27.6  тыс. руб.); установка датчиков движения топлива – 3 шт. (31,2 тыс. руб.);Замена оконного проема в административном здании  - 2 шт. (17,1 тыс. руб.); замена оконного проема а гараже по ул. Азина  9 г. – 2 шт. (35,6 тыс. руб.); ремонт системы отопления в гараже по ул. Азина 9г (60,6 тыс. руб.); ремонт гражданских ворот в гараже по ул. Азина 9 г (2 проема) – (96,0 тыс. руб.); </t>
    </r>
    <r>
      <rPr>
        <b/>
        <sz val="9"/>
        <rFont val="Times New Roman"/>
        <family val="1"/>
        <charset val="204"/>
      </rPr>
      <t>МП «Вятскополянский комбинат «Здоровье»</t>
    </r>
    <r>
      <rPr>
        <sz val="9"/>
        <rFont val="Times New Roman"/>
        <family val="1"/>
        <charset val="204"/>
      </rPr>
      <t xml:space="preserve"> - техническое обслуживание ПУ тепловой энергии Ленина 114а, Гагарина 1а - (3,00  тыс. руб.); Техническое обслуживание приборов учета тепловой энергии Ленина 114а (23,9 тыс. руб.); </t>
    </r>
    <r>
      <rPr>
        <b/>
        <sz val="9"/>
        <rFont val="Times New Roman"/>
        <family val="1"/>
        <charset val="204"/>
      </rPr>
      <t xml:space="preserve">МУП «ЕКЦ города Вятские Поляны»: </t>
    </r>
    <r>
      <rPr>
        <sz val="9"/>
        <rFont val="Times New Roman"/>
        <family val="1"/>
        <charset val="204"/>
      </rPr>
      <t xml:space="preserve">замена светильников на светодиодные (5 шт. – 5,0 тыс. руб.); замена окон на пластиковые (2 шт. – 15,00 тыс. руб.; </t>
    </r>
    <r>
      <rPr>
        <b/>
        <sz val="9"/>
        <rFont val="Times New Roman"/>
        <family val="1"/>
        <charset val="204"/>
      </rPr>
      <t>МБУК Вятскополянский исторический музей:</t>
    </r>
    <r>
      <rPr>
        <sz val="9"/>
        <rFont val="Times New Roman"/>
        <family val="1"/>
        <charset val="204"/>
      </rPr>
      <t xml:space="preserve">  замена деревянных окон на стеклопакеты ПВХ - 7 шт. (188,0 тыс. руб.); замена потолочных светильников на осветительные устройства с использованием светодиодов – 6 шт. (1,116 тыс. руб.); замена ламп накаливания на светодиодные – 27 шт. (5,265 тыс. руб.); замена наружных и внутренних входных дверей (95,00 тыс. руб.); замена деревянных окон на ПВХ – 1 шт. (21,00 тыс. руб.); </t>
    </r>
    <r>
      <rPr>
        <b/>
        <sz val="9"/>
        <rFont val="Times New Roman"/>
        <family val="1"/>
        <charset val="204"/>
      </rPr>
      <t>МБОУДО ДШИ:</t>
    </r>
    <r>
      <rPr>
        <sz val="9"/>
        <rFont val="Times New Roman"/>
        <family val="1"/>
        <charset val="204"/>
      </rPr>
      <t xml:space="preserve"> замена светодиодных светильников  в учебных классах № 103 т № 114 – 5 шт. (6,310 тыс. руб.); замена светодиодных ламп в кабинетах и коридорах – 20 шт. (4,350 тыс. руб.);</t>
    </r>
    <r>
      <rPr>
        <b/>
        <sz val="9"/>
        <rFont val="Times New Roman"/>
        <family val="1"/>
        <charset val="204"/>
      </rPr>
      <t xml:space="preserve"> МБОУ ДО ДТШ им. А. Калягина</t>
    </r>
    <r>
      <rPr>
        <sz val="9"/>
        <rFont val="Times New Roman"/>
        <family val="1"/>
        <charset val="204"/>
      </rPr>
      <t xml:space="preserve">:  установка световых ферм (2 шт.) и прожекторов (4 шт.) в театральном зале – (11.285 тыс. руб.); замена ламп на энергосберегающие, светодиодные – 8 шт. (1,6 тыс. руб.); замена проводки и ламп  в кабинете (45,00 тыс. руб.) замена светодиодных ламп – 8 шт. (1,600 тыс. руб.); замена лампочек – 4 шт. (0,280 тыс. руб.); МБУК «Вятскополянская городская централизованная библиотечная система: замена люминесцентных ламп на светодиодные (4,5 тыс. руб.); </t>
    </r>
    <r>
      <rPr>
        <b/>
        <sz val="9"/>
        <rFont val="Times New Roman"/>
        <family val="1"/>
        <charset val="204"/>
      </rPr>
      <t>МБОУ ДО детская школа искусств</t>
    </r>
    <r>
      <rPr>
        <sz val="9"/>
        <rFont val="Times New Roman"/>
        <family val="1"/>
        <charset val="204"/>
      </rPr>
      <t xml:space="preserve">: замена светодиодных светильников – 5 шт. (6,310 тыс. руб.); замена светодиодных ламп – 20 шт. (4,350 тыс. руб.).
</t>
    </r>
    <r>
      <rPr>
        <b/>
        <sz val="9"/>
        <rFont val="Times New Roman"/>
        <family val="1"/>
        <charset val="204"/>
      </rPr>
      <t>в виде самостоятельных мероприятий за счет внебюджетных средств: ООО «Водоотведение»</t>
    </r>
    <r>
      <rPr>
        <sz val="9"/>
        <rFont val="Times New Roman"/>
        <family val="1"/>
        <charset val="204"/>
      </rPr>
      <t xml:space="preserve"> замена насосного оборудования на менее энергоемкое на КНС-5 СМ-150-125-315/4 с электродвигателем 18 кВт на СМ-150-125-315/6 с электродвигателем 11 кВт (112,565 тыс. руб.); установка частотных преобразователей на насосное оборудование КНС-Чехова MCI-G4.4B - 1 шт., КНС-5 MCI-G11/P15-4BF - 1 шт.,КНС-4 MCI-G11/P15-4BF 1 шт., КНС-ГСМ MCI-G11/P15-4BF 1 шт. (86,95446 тыс. руб.);</t>
    </r>
    <r>
      <rPr>
        <b/>
        <sz val="9"/>
        <rFont val="Times New Roman"/>
        <family val="1"/>
        <charset val="204"/>
      </rPr>
      <t xml:space="preserve"> ООО Водоканал:</t>
    </r>
    <r>
      <rPr>
        <sz val="9"/>
        <rFont val="Times New Roman"/>
        <family val="1"/>
        <charset val="204"/>
      </rPr>
      <t xml:space="preserve"> замена электронагревательного оборудования на артезианских скважинах (обогреватели кварцевые инфракрасные) (8 шт. – 24,00 тыс. руб.)
</t>
    </r>
    <r>
      <rPr>
        <b/>
        <sz val="9"/>
        <rFont val="Times New Roman"/>
        <family val="1"/>
        <charset val="204"/>
      </rPr>
      <t>АО «Вятскополянская птицефабрика» :</t>
    </r>
    <r>
      <rPr>
        <sz val="9"/>
        <rFont val="Times New Roman"/>
        <family val="1"/>
        <charset val="204"/>
      </rPr>
      <t xml:space="preserve"> монтаж электрооборудования в корпусе № 7 по выращиванию молодняка (1500,00 тыс. руб.); реконструкция корпуса № 7 (15173,72 тыс. руб.);установка нового оборудования в корпусе № 7 (32516.70 тыс. руб.);установка нового оборудования в яйцескладе (30226.00 тыс. руб.).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</si>
</sst>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2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</cellStyleXfs>
  <cellXfs count="140">
    <xf numFmtId="0" fontId="0" fillId="0" borderId="0" xfId="0"/>
    <xf numFmtId="2" fontId="3" fillId="2" borderId="1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>
      <alignment horizontal="right" vertical="top"/>
    </xf>
    <xf numFmtId="2" fontId="2" fillId="4" borderId="1" xfId="0" applyNumberFormat="1" applyFont="1" applyFill="1" applyBorder="1" applyAlignment="1">
      <alignment horizontal="right" vertical="top"/>
    </xf>
    <xf numFmtId="2" fontId="2" fillId="3" borderId="1" xfId="0" applyNumberFormat="1" applyFont="1" applyFill="1" applyBorder="1" applyAlignment="1">
      <alignment horizontal="right" vertical="top"/>
    </xf>
    <xf numFmtId="0" fontId="1" fillId="0" borderId="0" xfId="0" applyFont="1"/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/>
    <xf numFmtId="0" fontId="2" fillId="2" borderId="3" xfId="0" applyFont="1" applyFill="1" applyBorder="1" applyAlignment="1">
      <alignment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2" fontId="2" fillId="2" borderId="5" xfId="0" applyNumberFormat="1" applyFont="1" applyFill="1" applyBorder="1" applyAlignment="1">
      <alignment horizontal="right" vertical="top"/>
    </xf>
    <xf numFmtId="0" fontId="2" fillId="2" borderId="1" xfId="1" applyFont="1" applyFill="1" applyBorder="1" applyAlignment="1">
      <alignment vertical="top"/>
    </xf>
    <xf numFmtId="2" fontId="2" fillId="2" borderId="5" xfId="1" applyNumberFormat="1" applyFont="1" applyFill="1" applyBorder="1" applyAlignment="1">
      <alignment horizontal="right" vertical="top" wrapText="1"/>
    </xf>
    <xf numFmtId="0" fontId="2" fillId="2" borderId="1" xfId="1" applyFont="1" applyFill="1" applyBorder="1" applyAlignment="1">
      <alignment wrapText="1"/>
    </xf>
    <xf numFmtId="2" fontId="3" fillId="2" borderId="8" xfId="0" applyNumberFormat="1" applyFont="1" applyFill="1" applyBorder="1" applyAlignment="1">
      <alignment horizontal="right" vertical="top"/>
    </xf>
    <xf numFmtId="0" fontId="5" fillId="0" borderId="7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right" vertical="top"/>
    </xf>
    <xf numFmtId="2" fontId="2" fillId="2" borderId="8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wrapText="1"/>
    </xf>
    <xf numFmtId="49" fontId="2" fillId="0" borderId="2" xfId="0" applyNumberFormat="1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17" fontId="5" fillId="0" borderId="2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44" fontId="2" fillId="2" borderId="1" xfId="3" applyFont="1" applyFill="1" applyBorder="1"/>
    <xf numFmtId="44" fontId="2" fillId="2" borderId="1" xfId="3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2" fontId="2" fillId="2" borderId="2" xfId="0" applyNumberFormat="1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left" wrapText="1"/>
    </xf>
    <xf numFmtId="2" fontId="2" fillId="2" borderId="3" xfId="0" applyNumberFormat="1" applyFont="1" applyFill="1" applyBorder="1" applyAlignment="1">
      <alignment horizontal="right" vertical="top"/>
    </xf>
    <xf numFmtId="17" fontId="5" fillId="2" borderId="3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17" fontId="5" fillId="2" borderId="2" xfId="0" applyNumberFormat="1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17" fontId="5" fillId="2" borderId="3" xfId="0" applyNumberFormat="1" applyFont="1" applyFill="1" applyBorder="1" applyAlignment="1">
      <alignment horizontal="center" vertical="top" wrapText="1"/>
    </xf>
    <xf numFmtId="17" fontId="5" fillId="2" borderId="2" xfId="0" applyNumberFormat="1" applyFont="1" applyFill="1" applyBorder="1" applyAlignment="1">
      <alignment horizontal="center" vertical="top" wrapText="1"/>
    </xf>
    <xf numFmtId="17" fontId="5" fillId="2" borderId="7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5" fillId="0" borderId="2" xfId="0" applyFont="1" applyFill="1" applyBorder="1" applyAlignment="1">
      <alignment horizontal="center" vertical="top"/>
    </xf>
    <xf numFmtId="0" fontId="10" fillId="3" borderId="0" xfId="0" applyFont="1" applyFill="1"/>
    <xf numFmtId="0" fontId="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17" fontId="5" fillId="2" borderId="3" xfId="0" applyNumberFormat="1" applyFont="1" applyFill="1" applyBorder="1" applyAlignment="1">
      <alignment horizontal="center" vertical="top" wrapText="1"/>
    </xf>
    <xf numFmtId="17" fontId="5" fillId="2" borderId="2" xfId="0" applyNumberFormat="1" applyFont="1" applyFill="1" applyBorder="1" applyAlignment="1">
      <alignment horizontal="center" vertical="top" wrapText="1"/>
    </xf>
    <xf numFmtId="17" fontId="5" fillId="2" borderId="5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49" fontId="6" fillId="3" borderId="3" xfId="0" applyNumberFormat="1" applyFont="1" applyFill="1" applyBorder="1" applyAlignment="1">
      <alignment horizontal="left" vertical="top" wrapText="1"/>
    </xf>
    <xf numFmtId="49" fontId="6" fillId="3" borderId="2" xfId="0" applyNumberFormat="1" applyFont="1" applyFill="1" applyBorder="1" applyAlignment="1">
      <alignment horizontal="left" vertical="top" wrapText="1"/>
    </xf>
    <xf numFmtId="49" fontId="6" fillId="3" borderId="5" xfId="0" applyNumberFormat="1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/>
    </xf>
    <xf numFmtId="0" fontId="5" fillId="2" borderId="3" xfId="1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left" vertical="top" wrapText="1"/>
    </xf>
    <xf numFmtId="0" fontId="5" fillId="2" borderId="5" xfId="1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0" borderId="0" xfId="0" applyFont="1" applyAlignment="1">
      <alignment horizontal="right"/>
    </xf>
    <xf numFmtId="0" fontId="3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top"/>
    </xf>
    <xf numFmtId="49" fontId="2" fillId="2" borderId="2" xfId="1" applyNumberFormat="1" applyFont="1" applyFill="1" applyBorder="1" applyAlignment="1">
      <alignment horizontal="center" vertical="top"/>
    </xf>
    <xf numFmtId="49" fontId="2" fillId="2" borderId="5" xfId="1" applyNumberFormat="1" applyFont="1" applyFill="1" applyBorder="1" applyAlignment="1">
      <alignment horizontal="center" vertical="top"/>
    </xf>
    <xf numFmtId="0" fontId="2" fillId="0" borderId="3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2" fontId="5" fillId="2" borderId="3" xfId="0" applyNumberFormat="1" applyFont="1" applyFill="1" applyBorder="1" applyAlignment="1">
      <alignment horizontal="left" vertical="top" wrapText="1"/>
    </xf>
    <xf numFmtId="2" fontId="5" fillId="2" borderId="2" xfId="0" applyNumberFormat="1" applyFont="1" applyFill="1" applyBorder="1" applyAlignment="1">
      <alignment horizontal="left" vertical="top" wrapText="1"/>
    </xf>
    <xf numFmtId="2" fontId="5" fillId="2" borderId="5" xfId="0" applyNumberFormat="1" applyFont="1" applyFill="1" applyBorder="1" applyAlignment="1">
      <alignment horizontal="left" vertical="top" wrapText="1"/>
    </xf>
  </cellXfs>
  <cellStyles count="4">
    <cellStyle name="Денежный" xfId="3" builtinId="4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0"/>
  <sheetViews>
    <sheetView tabSelected="1" topLeftCell="A129" zoomScale="98" zoomScaleNormal="98" workbookViewId="0">
      <selection activeCell="L130" sqref="L130:L134"/>
    </sheetView>
  </sheetViews>
  <sheetFormatPr defaultRowHeight="12.75" x14ac:dyDescent="0.2"/>
  <cols>
    <col min="1" max="1" width="6" customWidth="1"/>
    <col min="2" max="2" width="37.140625" customWidth="1"/>
    <col min="3" max="3" width="16.5703125" customWidth="1"/>
    <col min="4" max="4" width="7.42578125" customWidth="1"/>
    <col min="5" max="7" width="7.140625" customWidth="1"/>
    <col min="8" max="8" width="18.85546875" customWidth="1"/>
    <col min="9" max="11" width="8.7109375" customWidth="1"/>
    <col min="12" max="12" width="58.140625" customWidth="1"/>
    <col min="13" max="13" width="9.7109375" bestFit="1" customWidth="1"/>
  </cols>
  <sheetData>
    <row r="1" spans="1:13" ht="12.75" customHeight="1" x14ac:dyDescent="0.2">
      <c r="A1" s="5"/>
      <c r="B1" s="5"/>
      <c r="C1" s="5"/>
      <c r="D1" s="5"/>
      <c r="E1" s="5"/>
      <c r="F1" s="5"/>
      <c r="G1" s="5"/>
      <c r="H1" s="5"/>
      <c r="I1" s="118" t="s">
        <v>87</v>
      </c>
      <c r="J1" s="118"/>
      <c r="K1" s="118"/>
      <c r="L1" s="118"/>
    </row>
    <row r="2" spans="1:13" ht="57.75" customHeight="1" x14ac:dyDescent="0.2">
      <c r="A2" s="121" t="s">
        <v>88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3" ht="27.75" customHeight="1" x14ac:dyDescent="0.2">
      <c r="A3" s="58" t="s">
        <v>0</v>
      </c>
      <c r="B3" s="58" t="s">
        <v>33</v>
      </c>
      <c r="C3" s="58" t="s">
        <v>34</v>
      </c>
      <c r="D3" s="119" t="s">
        <v>89</v>
      </c>
      <c r="E3" s="120"/>
      <c r="F3" s="119" t="s">
        <v>90</v>
      </c>
      <c r="G3" s="120"/>
      <c r="H3" s="58" t="s">
        <v>35</v>
      </c>
      <c r="I3" s="58" t="s">
        <v>94</v>
      </c>
      <c r="J3" s="58" t="s">
        <v>95</v>
      </c>
      <c r="K3" s="58" t="s">
        <v>91</v>
      </c>
      <c r="L3" s="58" t="s">
        <v>92</v>
      </c>
      <c r="M3" s="58" t="s">
        <v>93</v>
      </c>
    </row>
    <row r="4" spans="1:13" ht="51.75" customHeight="1" x14ac:dyDescent="0.2">
      <c r="A4" s="59"/>
      <c r="B4" s="59"/>
      <c r="C4" s="59"/>
      <c r="D4" s="24" t="s">
        <v>23</v>
      </c>
      <c r="E4" s="24" t="s">
        <v>24</v>
      </c>
      <c r="F4" s="37" t="s">
        <v>23</v>
      </c>
      <c r="G4" s="37" t="s">
        <v>24</v>
      </c>
      <c r="H4" s="59"/>
      <c r="I4" s="59"/>
      <c r="J4" s="59"/>
      <c r="K4" s="59"/>
      <c r="L4" s="59"/>
      <c r="M4" s="59"/>
    </row>
    <row r="5" spans="1:13" ht="21.95" customHeight="1" x14ac:dyDescent="0.2">
      <c r="A5" s="115"/>
      <c r="B5" s="93" t="s">
        <v>66</v>
      </c>
      <c r="C5" s="87" t="s">
        <v>59</v>
      </c>
      <c r="D5" s="33"/>
      <c r="E5" s="33"/>
      <c r="F5" s="40"/>
      <c r="G5" s="40"/>
      <c r="H5" s="6" t="s">
        <v>1</v>
      </c>
      <c r="I5" s="1">
        <f>I6+I7+I8+I9</f>
        <v>33436.399999999994</v>
      </c>
      <c r="J5" s="1">
        <f t="shared" ref="J5" si="0">J6+J7+J8+J9</f>
        <v>30946.500000000004</v>
      </c>
      <c r="K5" s="1">
        <f>ROUND((J5/I5)*100,2)</f>
        <v>92.55</v>
      </c>
      <c r="L5" s="52"/>
      <c r="M5" s="52"/>
    </row>
    <row r="6" spans="1:13" ht="21.95" customHeight="1" x14ac:dyDescent="0.2">
      <c r="A6" s="116"/>
      <c r="B6" s="94"/>
      <c r="C6" s="88"/>
      <c r="D6" s="34"/>
      <c r="E6" s="34"/>
      <c r="F6" s="38"/>
      <c r="G6" s="38"/>
      <c r="H6" s="19" t="s">
        <v>2</v>
      </c>
      <c r="I6" s="1">
        <f>I11+I51+I106+I151</f>
        <v>0</v>
      </c>
      <c r="J6" s="1">
        <f t="shared" ref="J6" si="1">J11+J51+J106+J151</f>
        <v>0</v>
      </c>
      <c r="K6" s="1"/>
      <c r="L6" s="53"/>
      <c r="M6" s="53"/>
    </row>
    <row r="7" spans="1:13" ht="21.95" customHeight="1" x14ac:dyDescent="0.2">
      <c r="A7" s="116"/>
      <c r="B7" s="94"/>
      <c r="C7" s="88"/>
      <c r="D7" s="34"/>
      <c r="E7" s="34"/>
      <c r="F7" s="38"/>
      <c r="G7" s="38"/>
      <c r="H7" s="19" t="s">
        <v>3</v>
      </c>
      <c r="I7" s="1">
        <f>I12+I52+I107+I152</f>
        <v>3987.7000000000003</v>
      </c>
      <c r="J7" s="1">
        <f t="shared" ref="J7" si="2">J12+J52+J107+J152</f>
        <v>2045.5</v>
      </c>
      <c r="K7" s="1">
        <f>ROUND((J7/I7)*100,2)</f>
        <v>51.3</v>
      </c>
      <c r="L7" s="53"/>
      <c r="M7" s="53"/>
    </row>
    <row r="8" spans="1:13" ht="21.95" customHeight="1" x14ac:dyDescent="0.2">
      <c r="A8" s="116"/>
      <c r="B8" s="94"/>
      <c r="C8" s="88"/>
      <c r="D8" s="34"/>
      <c r="E8" s="34"/>
      <c r="F8" s="38"/>
      <c r="G8" s="38"/>
      <c r="H8" s="19" t="s">
        <v>4</v>
      </c>
      <c r="I8" s="1">
        <f>I13+I53+I108+I153</f>
        <v>29448.699999999997</v>
      </c>
      <c r="J8" s="1">
        <f t="shared" ref="J8" si="3">J13+J53+J108+J153</f>
        <v>28901.000000000004</v>
      </c>
      <c r="K8" s="1">
        <f>ROUND((J8/I8)*100,2)</f>
        <v>98.14</v>
      </c>
      <c r="L8" s="53"/>
      <c r="M8" s="53"/>
    </row>
    <row r="9" spans="1:13" ht="21.95" customHeight="1" x14ac:dyDescent="0.2">
      <c r="A9" s="117"/>
      <c r="B9" s="95"/>
      <c r="C9" s="89"/>
      <c r="D9" s="35"/>
      <c r="E9" s="35"/>
      <c r="F9" s="39"/>
      <c r="G9" s="39"/>
      <c r="H9" s="19" t="s">
        <v>5</v>
      </c>
      <c r="I9" s="1">
        <f>I14+I54+I109+I154</f>
        <v>0</v>
      </c>
      <c r="J9" s="1">
        <f t="shared" ref="J9" si="4">J14+J54+J109+J154</f>
        <v>0</v>
      </c>
      <c r="K9" s="1"/>
      <c r="L9" s="54"/>
      <c r="M9" s="54"/>
    </row>
    <row r="10" spans="1:13" ht="18" customHeight="1" x14ac:dyDescent="0.2">
      <c r="A10" s="115">
        <v>1</v>
      </c>
      <c r="B10" s="93" t="s">
        <v>67</v>
      </c>
      <c r="C10" s="87" t="s">
        <v>59</v>
      </c>
      <c r="D10" s="33"/>
      <c r="E10" s="33"/>
      <c r="F10" s="40"/>
      <c r="G10" s="40"/>
      <c r="H10" s="6" t="s">
        <v>1</v>
      </c>
      <c r="I10" s="1">
        <f>I11+I12+I13+I14</f>
        <v>3417.4</v>
      </c>
      <c r="J10" s="1">
        <f t="shared" ref="J10" si="5">J11+J12+J13+J14</f>
        <v>1349.8</v>
      </c>
      <c r="K10" s="1">
        <f>ROUND((J10/I10)*100,2)</f>
        <v>39.5</v>
      </c>
      <c r="L10" s="52"/>
      <c r="M10" s="52"/>
    </row>
    <row r="11" spans="1:13" ht="18" customHeight="1" x14ac:dyDescent="0.2">
      <c r="A11" s="116"/>
      <c r="B11" s="94"/>
      <c r="C11" s="88"/>
      <c r="D11" s="34"/>
      <c r="E11" s="34"/>
      <c r="F11" s="38"/>
      <c r="G11" s="38"/>
      <c r="H11" s="19" t="s">
        <v>2</v>
      </c>
      <c r="I11" s="2">
        <f>SUM(I16+I31)</f>
        <v>0</v>
      </c>
      <c r="J11" s="2">
        <f t="shared" ref="J11" si="6">SUM(J16+J31)</f>
        <v>0</v>
      </c>
      <c r="K11" s="2"/>
      <c r="L11" s="53"/>
      <c r="M11" s="53"/>
    </row>
    <row r="12" spans="1:13" ht="18" customHeight="1" x14ac:dyDescent="0.2">
      <c r="A12" s="116"/>
      <c r="B12" s="94"/>
      <c r="C12" s="88"/>
      <c r="D12" s="34"/>
      <c r="E12" s="34"/>
      <c r="F12" s="38"/>
      <c r="G12" s="38"/>
      <c r="H12" s="19" t="s">
        <v>3</v>
      </c>
      <c r="I12" s="2">
        <f>SUM(I17+I32)</f>
        <v>3080.3</v>
      </c>
      <c r="J12" s="2">
        <f t="shared" ref="J12" si="7">SUM(J17+J32)</f>
        <v>1138.0999999999999</v>
      </c>
      <c r="K12" s="2">
        <f>ROUND((J12/I12)*100,2)</f>
        <v>36.950000000000003</v>
      </c>
      <c r="L12" s="53"/>
      <c r="M12" s="53"/>
    </row>
    <row r="13" spans="1:13" ht="18" customHeight="1" x14ac:dyDescent="0.2">
      <c r="A13" s="116"/>
      <c r="B13" s="94"/>
      <c r="C13" s="88"/>
      <c r="D13" s="34"/>
      <c r="E13" s="34"/>
      <c r="F13" s="38"/>
      <c r="G13" s="38"/>
      <c r="H13" s="19" t="s">
        <v>4</v>
      </c>
      <c r="I13" s="2">
        <f>SUM(I18+I33)</f>
        <v>337.1</v>
      </c>
      <c r="J13" s="2">
        <f t="shared" ref="J13" si="8">SUM(J18+J33)</f>
        <v>211.70000000000002</v>
      </c>
      <c r="K13" s="2">
        <f>ROUND((J13/I13)*100,2)</f>
        <v>62.8</v>
      </c>
      <c r="L13" s="53"/>
      <c r="M13" s="53"/>
    </row>
    <row r="14" spans="1:13" ht="21.95" customHeight="1" x14ac:dyDescent="0.2">
      <c r="A14" s="117"/>
      <c r="B14" s="95"/>
      <c r="C14" s="89"/>
      <c r="D14" s="35"/>
      <c r="E14" s="35"/>
      <c r="F14" s="39"/>
      <c r="G14" s="39"/>
      <c r="H14" s="19" t="s">
        <v>5</v>
      </c>
      <c r="I14" s="2">
        <f>SUM(I19+I34)</f>
        <v>0</v>
      </c>
      <c r="J14" s="2">
        <f t="shared" ref="J14" si="9">SUM(J19+J34)</f>
        <v>0</v>
      </c>
      <c r="K14" s="1"/>
      <c r="L14" s="54"/>
      <c r="M14" s="54"/>
    </row>
    <row r="15" spans="1:13" ht="18" customHeight="1" x14ac:dyDescent="0.2">
      <c r="A15" s="72" t="s">
        <v>6</v>
      </c>
      <c r="B15" s="75" t="s">
        <v>32</v>
      </c>
      <c r="C15" s="69"/>
      <c r="D15" s="33">
        <v>44927</v>
      </c>
      <c r="E15" s="33">
        <v>45291</v>
      </c>
      <c r="F15" s="40">
        <v>44927</v>
      </c>
      <c r="G15" s="40">
        <v>45291</v>
      </c>
      <c r="H15" s="19" t="s">
        <v>1</v>
      </c>
      <c r="I15" s="3">
        <f>I16+I17+I18+I19</f>
        <v>175</v>
      </c>
      <c r="J15" s="3">
        <f t="shared" ref="J15" si="10">J16+J17+J18+J19</f>
        <v>151.80000000000001</v>
      </c>
      <c r="K15" s="3">
        <f>ROUND((J15/I15)*100,2)</f>
        <v>86.74</v>
      </c>
      <c r="L15" s="46"/>
      <c r="M15" s="52"/>
    </row>
    <row r="16" spans="1:13" ht="18" customHeight="1" x14ac:dyDescent="0.2">
      <c r="A16" s="73"/>
      <c r="B16" s="76"/>
      <c r="C16" s="70"/>
      <c r="D16" s="20"/>
      <c r="E16" s="20"/>
      <c r="F16" s="20"/>
      <c r="G16" s="20"/>
      <c r="H16" s="19" t="s">
        <v>2</v>
      </c>
      <c r="I16" s="17">
        <f>SUM(I21+I26)</f>
        <v>0</v>
      </c>
      <c r="J16" s="17">
        <f t="shared" ref="J16" si="11">SUM(J21+J26)</f>
        <v>0</v>
      </c>
      <c r="K16" s="2"/>
      <c r="L16" s="47"/>
      <c r="M16" s="53"/>
    </row>
    <row r="17" spans="1:13" ht="18" customHeight="1" x14ac:dyDescent="0.2">
      <c r="A17" s="73"/>
      <c r="B17" s="76"/>
      <c r="C17" s="70"/>
      <c r="D17" s="20"/>
      <c r="E17" s="20"/>
      <c r="F17" s="20"/>
      <c r="G17" s="20"/>
      <c r="H17" s="19" t="s">
        <v>3</v>
      </c>
      <c r="I17" s="17">
        <f>SUM(I22+I27)</f>
        <v>0</v>
      </c>
      <c r="J17" s="17">
        <f t="shared" ref="J17" si="12">SUM(J22+J27)</f>
        <v>0</v>
      </c>
      <c r="K17" s="2"/>
      <c r="L17" s="47"/>
      <c r="M17" s="53"/>
    </row>
    <row r="18" spans="1:13" ht="18" customHeight="1" x14ac:dyDescent="0.2">
      <c r="A18" s="73"/>
      <c r="B18" s="76"/>
      <c r="C18" s="70"/>
      <c r="D18" s="20"/>
      <c r="E18" s="20"/>
      <c r="F18" s="20"/>
      <c r="G18" s="20"/>
      <c r="H18" s="19" t="s">
        <v>4</v>
      </c>
      <c r="I18" s="17">
        <f>SUM(I23+I28)</f>
        <v>175</v>
      </c>
      <c r="J18" s="17">
        <f t="shared" ref="J18" si="13">SUM(J23+J28)</f>
        <v>151.80000000000001</v>
      </c>
      <c r="K18" s="2">
        <f>ROUND((J18/I18)*100,2)</f>
        <v>86.74</v>
      </c>
      <c r="L18" s="47"/>
      <c r="M18" s="53"/>
    </row>
    <row r="19" spans="1:13" ht="21.95" customHeight="1" x14ac:dyDescent="0.2">
      <c r="A19" s="74"/>
      <c r="B19" s="77"/>
      <c r="C19" s="71"/>
      <c r="D19" s="21"/>
      <c r="E19" s="16"/>
      <c r="F19" s="16"/>
      <c r="G19" s="16"/>
      <c r="H19" s="19" t="s">
        <v>5</v>
      </c>
      <c r="I19" s="17">
        <f>SUM(I24+I29)</f>
        <v>0</v>
      </c>
      <c r="J19" s="17">
        <f t="shared" ref="J19" si="14">SUM(J24+J29)</f>
        <v>0</v>
      </c>
      <c r="K19" s="2"/>
      <c r="L19" s="48"/>
      <c r="M19" s="54"/>
    </row>
    <row r="20" spans="1:13" ht="21.95" customHeight="1" x14ac:dyDescent="0.2">
      <c r="A20" s="72" t="s">
        <v>36</v>
      </c>
      <c r="B20" s="81" t="s">
        <v>73</v>
      </c>
      <c r="C20" s="87" t="s">
        <v>71</v>
      </c>
      <c r="D20" s="33">
        <v>44986</v>
      </c>
      <c r="E20" s="33">
        <v>45291</v>
      </c>
      <c r="F20" s="40">
        <v>44986</v>
      </c>
      <c r="G20" s="40">
        <v>45291</v>
      </c>
      <c r="H20" s="19" t="s">
        <v>1</v>
      </c>
      <c r="I20" s="17">
        <f>I21+I22+I23+I24</f>
        <v>75</v>
      </c>
      <c r="J20" s="17">
        <f t="shared" ref="J20" si="15">J21+J22+J23+J24</f>
        <v>75</v>
      </c>
      <c r="K20" s="2">
        <f>ROUND((J20/I20)*100,2)</f>
        <v>100</v>
      </c>
      <c r="L20" s="78" t="s">
        <v>100</v>
      </c>
      <c r="M20" s="55" t="s">
        <v>97</v>
      </c>
    </row>
    <row r="21" spans="1:13" ht="21.95" customHeight="1" x14ac:dyDescent="0.2">
      <c r="A21" s="73"/>
      <c r="B21" s="82"/>
      <c r="C21" s="88"/>
      <c r="D21" s="20"/>
      <c r="E21" s="20"/>
      <c r="F21" s="20"/>
      <c r="G21" s="20"/>
      <c r="H21" s="19" t="s">
        <v>2</v>
      </c>
      <c r="I21" s="17">
        <v>0</v>
      </c>
      <c r="J21" s="17">
        <v>0</v>
      </c>
      <c r="K21" s="2"/>
      <c r="L21" s="79"/>
      <c r="M21" s="56"/>
    </row>
    <row r="22" spans="1:13" ht="21.95" customHeight="1" x14ac:dyDescent="0.2">
      <c r="A22" s="73"/>
      <c r="B22" s="82"/>
      <c r="C22" s="88"/>
      <c r="D22" s="20"/>
      <c r="E22" s="20"/>
      <c r="F22" s="20"/>
      <c r="G22" s="20"/>
      <c r="H22" s="19" t="s">
        <v>3</v>
      </c>
      <c r="I22" s="17">
        <v>0</v>
      </c>
      <c r="J22" s="17">
        <v>0</v>
      </c>
      <c r="K22" s="2"/>
      <c r="L22" s="79"/>
      <c r="M22" s="56"/>
    </row>
    <row r="23" spans="1:13" ht="21.95" customHeight="1" x14ac:dyDescent="0.2">
      <c r="A23" s="73"/>
      <c r="B23" s="82"/>
      <c r="C23" s="88"/>
      <c r="D23" s="20"/>
      <c r="E23" s="20"/>
      <c r="F23" s="20"/>
      <c r="G23" s="20"/>
      <c r="H23" s="19" t="s">
        <v>4</v>
      </c>
      <c r="I23" s="17">
        <v>75</v>
      </c>
      <c r="J23" s="17">
        <v>75</v>
      </c>
      <c r="K23" s="2">
        <f>ROUND((J23/I23)*100,2)</f>
        <v>100</v>
      </c>
      <c r="L23" s="79"/>
      <c r="M23" s="56"/>
    </row>
    <row r="24" spans="1:13" ht="24" customHeight="1" x14ac:dyDescent="0.2">
      <c r="A24" s="74"/>
      <c r="B24" s="83"/>
      <c r="C24" s="89"/>
      <c r="D24" s="21"/>
      <c r="E24" s="21"/>
      <c r="F24" s="21"/>
      <c r="G24" s="21"/>
      <c r="H24" s="19" t="s">
        <v>5</v>
      </c>
      <c r="I24" s="17">
        <v>0</v>
      </c>
      <c r="J24" s="17">
        <v>0</v>
      </c>
      <c r="K24" s="1"/>
      <c r="L24" s="80"/>
      <c r="M24" s="57"/>
    </row>
    <row r="25" spans="1:13" ht="27" customHeight="1" x14ac:dyDescent="0.2">
      <c r="A25" s="72" t="s">
        <v>70</v>
      </c>
      <c r="B25" s="81" t="s">
        <v>74</v>
      </c>
      <c r="C25" s="87" t="s">
        <v>80</v>
      </c>
      <c r="D25" s="33">
        <v>44986</v>
      </c>
      <c r="E25" s="33">
        <v>45291</v>
      </c>
      <c r="F25" s="40">
        <v>44986</v>
      </c>
      <c r="G25" s="40">
        <v>45291</v>
      </c>
      <c r="H25" s="19" t="s">
        <v>1</v>
      </c>
      <c r="I25" s="17">
        <f>I26+I27+I28+I29</f>
        <v>100</v>
      </c>
      <c r="J25" s="17">
        <f t="shared" ref="J25" si="16">J26+J27+J28+J29</f>
        <v>76.8</v>
      </c>
      <c r="K25" s="2">
        <f>ROUND((J25/I25)*100,2)</f>
        <v>76.8</v>
      </c>
      <c r="L25" s="78" t="s">
        <v>106</v>
      </c>
      <c r="M25" s="55" t="s">
        <v>97</v>
      </c>
    </row>
    <row r="26" spans="1:13" ht="27" customHeight="1" x14ac:dyDescent="0.2">
      <c r="A26" s="73"/>
      <c r="B26" s="82"/>
      <c r="C26" s="88"/>
      <c r="D26" s="20"/>
      <c r="E26" s="20"/>
      <c r="F26" s="20"/>
      <c r="G26" s="20"/>
      <c r="H26" s="19" t="s">
        <v>2</v>
      </c>
      <c r="I26" s="17">
        <v>0</v>
      </c>
      <c r="J26" s="17">
        <v>0</v>
      </c>
      <c r="K26" s="2"/>
      <c r="L26" s="79"/>
      <c r="M26" s="56"/>
    </row>
    <row r="27" spans="1:13" ht="27" customHeight="1" x14ac:dyDescent="0.2">
      <c r="A27" s="73"/>
      <c r="B27" s="82"/>
      <c r="C27" s="88"/>
      <c r="D27" s="20"/>
      <c r="E27" s="20"/>
      <c r="F27" s="20"/>
      <c r="G27" s="20"/>
      <c r="H27" s="19" t="s">
        <v>3</v>
      </c>
      <c r="I27" s="17">
        <v>0</v>
      </c>
      <c r="J27" s="17">
        <v>0</v>
      </c>
      <c r="K27" s="2"/>
      <c r="L27" s="79"/>
      <c r="M27" s="56"/>
    </row>
    <row r="28" spans="1:13" ht="27" customHeight="1" x14ac:dyDescent="0.2">
      <c r="A28" s="73"/>
      <c r="B28" s="82"/>
      <c r="C28" s="88"/>
      <c r="D28" s="20"/>
      <c r="E28" s="20"/>
      <c r="F28" s="20"/>
      <c r="G28" s="20"/>
      <c r="H28" s="19" t="s">
        <v>4</v>
      </c>
      <c r="I28" s="17">
        <v>100</v>
      </c>
      <c r="J28" s="17">
        <v>76.8</v>
      </c>
      <c r="K28" s="2">
        <f>ROUND((J28/I28)*100,2)</f>
        <v>76.8</v>
      </c>
      <c r="L28" s="79"/>
      <c r="M28" s="56"/>
    </row>
    <row r="29" spans="1:13" ht="27" customHeight="1" x14ac:dyDescent="0.2">
      <c r="A29" s="74"/>
      <c r="B29" s="83"/>
      <c r="C29" s="89"/>
      <c r="D29" s="20"/>
      <c r="E29" s="20"/>
      <c r="F29" s="20"/>
      <c r="G29" s="20"/>
      <c r="H29" s="19" t="s">
        <v>5</v>
      </c>
      <c r="I29" s="17">
        <v>0</v>
      </c>
      <c r="J29" s="17">
        <v>0</v>
      </c>
      <c r="K29" s="1"/>
      <c r="L29" s="80"/>
      <c r="M29" s="57"/>
    </row>
    <row r="30" spans="1:13" ht="18" customHeight="1" x14ac:dyDescent="0.2">
      <c r="A30" s="72" t="s">
        <v>31</v>
      </c>
      <c r="B30" s="75" t="s">
        <v>37</v>
      </c>
      <c r="C30" s="69"/>
      <c r="D30" s="33">
        <v>44927</v>
      </c>
      <c r="E30" s="33">
        <v>45291</v>
      </c>
      <c r="F30" s="40">
        <v>44927</v>
      </c>
      <c r="G30" s="40">
        <v>45291</v>
      </c>
      <c r="H30" s="19" t="s">
        <v>1</v>
      </c>
      <c r="I30" s="3">
        <f>I31+I32+I33+I34</f>
        <v>3242.4</v>
      </c>
      <c r="J30" s="3">
        <f t="shared" ref="J30" si="17">J31+J32+J33+J34</f>
        <v>1198</v>
      </c>
      <c r="K30" s="3">
        <f>ROUND((J30/I30)*100,2)</f>
        <v>36.950000000000003</v>
      </c>
      <c r="L30" s="60"/>
      <c r="M30" s="52"/>
    </row>
    <row r="31" spans="1:13" ht="20.100000000000001" customHeight="1" x14ac:dyDescent="0.2">
      <c r="A31" s="73"/>
      <c r="B31" s="76"/>
      <c r="C31" s="70"/>
      <c r="D31" s="20"/>
      <c r="E31" s="20"/>
      <c r="F31" s="20"/>
      <c r="G31" s="20"/>
      <c r="H31" s="19" t="s">
        <v>2</v>
      </c>
      <c r="I31" s="17">
        <f>SUM(I36)</f>
        <v>0</v>
      </c>
      <c r="J31" s="17">
        <f t="shared" ref="J31" si="18">SUM(J36)</f>
        <v>0</v>
      </c>
      <c r="K31" s="2"/>
      <c r="L31" s="61"/>
      <c r="M31" s="53"/>
    </row>
    <row r="32" spans="1:13" ht="20.100000000000001" customHeight="1" x14ac:dyDescent="0.2">
      <c r="A32" s="73"/>
      <c r="B32" s="76"/>
      <c r="C32" s="70"/>
      <c r="D32" s="20"/>
      <c r="E32" s="20"/>
      <c r="F32" s="20"/>
      <c r="G32" s="20"/>
      <c r="H32" s="19" t="s">
        <v>3</v>
      </c>
      <c r="I32" s="17">
        <f t="shared" ref="I32:J34" si="19">SUM(I37)</f>
        <v>3080.3</v>
      </c>
      <c r="J32" s="17">
        <f t="shared" si="19"/>
        <v>1138.0999999999999</v>
      </c>
      <c r="K32" s="2">
        <f>ROUND((J32/I32)*100,2)</f>
        <v>36.950000000000003</v>
      </c>
      <c r="L32" s="61"/>
      <c r="M32" s="53"/>
    </row>
    <row r="33" spans="1:13" ht="20.100000000000001" customHeight="1" x14ac:dyDescent="0.2">
      <c r="A33" s="73"/>
      <c r="B33" s="76"/>
      <c r="C33" s="70"/>
      <c r="D33" s="20"/>
      <c r="E33" s="20"/>
      <c r="F33" s="20"/>
      <c r="G33" s="20"/>
      <c r="H33" s="19" t="s">
        <v>4</v>
      </c>
      <c r="I33" s="17">
        <f t="shared" si="19"/>
        <v>162.1</v>
      </c>
      <c r="J33" s="17">
        <f t="shared" si="19"/>
        <v>59.9</v>
      </c>
      <c r="K33" s="2">
        <f>ROUND((J33/I33)*100,2)</f>
        <v>36.950000000000003</v>
      </c>
      <c r="L33" s="61"/>
      <c r="M33" s="53"/>
    </row>
    <row r="34" spans="1:13" ht="24.95" customHeight="1" x14ac:dyDescent="0.2">
      <c r="A34" s="74"/>
      <c r="B34" s="77"/>
      <c r="C34" s="71"/>
      <c r="D34" s="21"/>
      <c r="E34" s="21"/>
      <c r="F34" s="21"/>
      <c r="G34" s="21"/>
      <c r="H34" s="19" t="s">
        <v>5</v>
      </c>
      <c r="I34" s="17">
        <f t="shared" si="19"/>
        <v>0</v>
      </c>
      <c r="J34" s="17">
        <f t="shared" si="19"/>
        <v>0</v>
      </c>
      <c r="K34" s="2"/>
      <c r="L34" s="62"/>
      <c r="M34" s="54"/>
    </row>
    <row r="35" spans="1:13" ht="33.950000000000003" customHeight="1" x14ac:dyDescent="0.2">
      <c r="A35" s="122" t="s">
        <v>38</v>
      </c>
      <c r="B35" s="125" t="s">
        <v>85</v>
      </c>
      <c r="C35" s="128" t="s">
        <v>86</v>
      </c>
      <c r="D35" s="36">
        <v>45200</v>
      </c>
      <c r="E35" s="49">
        <v>45291</v>
      </c>
      <c r="F35" s="41">
        <v>45200</v>
      </c>
      <c r="G35" s="49">
        <v>45291</v>
      </c>
      <c r="H35" s="12" t="s">
        <v>1</v>
      </c>
      <c r="I35" s="13">
        <f>SUM(I36:I39)</f>
        <v>3242.4</v>
      </c>
      <c r="J35" s="13">
        <f t="shared" ref="J35" si="20">SUM(J36:J39)</f>
        <v>1198</v>
      </c>
      <c r="K35" s="2">
        <f>ROUND((J35/I35)*100,2)</f>
        <v>36.950000000000003</v>
      </c>
      <c r="L35" s="78" t="s">
        <v>111</v>
      </c>
      <c r="M35" s="55" t="s">
        <v>97</v>
      </c>
    </row>
    <row r="36" spans="1:13" ht="33.950000000000003" customHeight="1" x14ac:dyDescent="0.2">
      <c r="A36" s="123"/>
      <c r="B36" s="126"/>
      <c r="C36" s="129"/>
      <c r="D36" s="36"/>
      <c r="E36" s="50"/>
      <c r="F36" s="41"/>
      <c r="G36" s="50"/>
      <c r="H36" s="14" t="s">
        <v>2</v>
      </c>
      <c r="I36" s="13">
        <v>0</v>
      </c>
      <c r="J36" s="13">
        <v>0</v>
      </c>
      <c r="K36" s="2"/>
      <c r="L36" s="79"/>
      <c r="M36" s="56"/>
    </row>
    <row r="37" spans="1:13" ht="33.950000000000003" customHeight="1" x14ac:dyDescent="0.2">
      <c r="A37" s="123"/>
      <c r="B37" s="126"/>
      <c r="C37" s="129"/>
      <c r="D37" s="36"/>
      <c r="E37" s="50"/>
      <c r="F37" s="41"/>
      <c r="G37" s="50"/>
      <c r="H37" s="14" t="s">
        <v>3</v>
      </c>
      <c r="I37" s="13">
        <v>3080.3</v>
      </c>
      <c r="J37" s="13">
        <v>1138.0999999999999</v>
      </c>
      <c r="K37" s="2">
        <f t="shared" ref="K37:K38" si="21">ROUND((J37/I37)*100,2)</f>
        <v>36.950000000000003</v>
      </c>
      <c r="L37" s="79"/>
      <c r="M37" s="56"/>
    </row>
    <row r="38" spans="1:13" ht="33.950000000000003" customHeight="1" x14ac:dyDescent="0.2">
      <c r="A38" s="123"/>
      <c r="B38" s="126"/>
      <c r="C38" s="129"/>
      <c r="D38" s="36"/>
      <c r="E38" s="50"/>
      <c r="F38" s="41"/>
      <c r="G38" s="50"/>
      <c r="H38" s="14" t="s">
        <v>4</v>
      </c>
      <c r="I38" s="13">
        <v>162.1</v>
      </c>
      <c r="J38" s="13">
        <v>59.9</v>
      </c>
      <c r="K38" s="2">
        <f t="shared" si="21"/>
        <v>36.950000000000003</v>
      </c>
      <c r="L38" s="79"/>
      <c r="M38" s="56"/>
    </row>
    <row r="39" spans="1:13" ht="33.950000000000003" customHeight="1" x14ac:dyDescent="0.2">
      <c r="A39" s="124"/>
      <c r="B39" s="127"/>
      <c r="C39" s="130"/>
      <c r="D39" s="36"/>
      <c r="E39" s="51"/>
      <c r="F39" s="41"/>
      <c r="G39" s="51"/>
      <c r="H39" s="14" t="s">
        <v>5</v>
      </c>
      <c r="I39" s="13">
        <v>0</v>
      </c>
      <c r="J39" s="13">
        <v>0</v>
      </c>
      <c r="K39" s="1"/>
      <c r="L39" s="80"/>
      <c r="M39" s="57"/>
    </row>
    <row r="40" spans="1:13" ht="17.100000000000001" customHeight="1" x14ac:dyDescent="0.2">
      <c r="A40" s="72" t="s">
        <v>45</v>
      </c>
      <c r="B40" s="75" t="s">
        <v>49</v>
      </c>
      <c r="C40" s="69"/>
      <c r="D40" s="33">
        <v>44927</v>
      </c>
      <c r="E40" s="33">
        <v>45291</v>
      </c>
      <c r="F40" s="40">
        <v>44927</v>
      </c>
      <c r="G40" s="40">
        <v>45291</v>
      </c>
      <c r="H40" s="19" t="s">
        <v>1</v>
      </c>
      <c r="I40" s="3" t="s">
        <v>50</v>
      </c>
      <c r="J40" s="3" t="s">
        <v>50</v>
      </c>
      <c r="K40" s="3" t="s">
        <v>50</v>
      </c>
      <c r="L40" s="45"/>
      <c r="M40" s="52"/>
    </row>
    <row r="41" spans="1:13" ht="17.100000000000001" customHeight="1" x14ac:dyDescent="0.2">
      <c r="A41" s="73"/>
      <c r="B41" s="76"/>
      <c r="C41" s="70"/>
      <c r="D41" s="20"/>
      <c r="E41" s="20"/>
      <c r="F41" s="20"/>
      <c r="G41" s="20"/>
      <c r="H41" s="19" t="s">
        <v>2</v>
      </c>
      <c r="I41" s="4" t="s">
        <v>50</v>
      </c>
      <c r="J41" s="4" t="s">
        <v>50</v>
      </c>
      <c r="K41" s="4" t="s">
        <v>50</v>
      </c>
      <c r="L41" s="45"/>
      <c r="M41" s="53"/>
    </row>
    <row r="42" spans="1:13" ht="17.100000000000001" customHeight="1" x14ac:dyDescent="0.2">
      <c r="A42" s="73"/>
      <c r="B42" s="76"/>
      <c r="C42" s="70"/>
      <c r="D42" s="20"/>
      <c r="E42" s="20"/>
      <c r="F42" s="20"/>
      <c r="G42" s="20"/>
      <c r="H42" s="19" t="s">
        <v>3</v>
      </c>
      <c r="I42" s="4" t="s">
        <v>50</v>
      </c>
      <c r="J42" s="4" t="s">
        <v>50</v>
      </c>
      <c r="K42" s="4" t="s">
        <v>50</v>
      </c>
      <c r="L42" s="45"/>
      <c r="M42" s="53"/>
    </row>
    <row r="43" spans="1:13" ht="17.100000000000001" customHeight="1" x14ac:dyDescent="0.2">
      <c r="A43" s="73"/>
      <c r="B43" s="76"/>
      <c r="C43" s="70"/>
      <c r="D43" s="20"/>
      <c r="E43" s="20"/>
      <c r="F43" s="20"/>
      <c r="G43" s="20"/>
      <c r="H43" s="19" t="s">
        <v>4</v>
      </c>
      <c r="I43" s="4" t="s">
        <v>50</v>
      </c>
      <c r="J43" s="4" t="s">
        <v>50</v>
      </c>
      <c r="K43" s="4" t="s">
        <v>50</v>
      </c>
      <c r="L43" s="45"/>
      <c r="M43" s="53"/>
    </row>
    <row r="44" spans="1:13" ht="21.95" customHeight="1" x14ac:dyDescent="0.2">
      <c r="A44" s="74"/>
      <c r="B44" s="77"/>
      <c r="C44" s="71"/>
      <c r="D44" s="21"/>
      <c r="E44" s="21"/>
      <c r="F44" s="21"/>
      <c r="G44" s="21"/>
      <c r="H44" s="19" t="s">
        <v>5</v>
      </c>
      <c r="I44" s="4" t="s">
        <v>50</v>
      </c>
      <c r="J44" s="4" t="s">
        <v>50</v>
      </c>
      <c r="K44" s="4" t="s">
        <v>50</v>
      </c>
      <c r="L44" s="45"/>
      <c r="M44" s="54"/>
    </row>
    <row r="45" spans="1:13" ht="17.100000000000001" customHeight="1" x14ac:dyDescent="0.2">
      <c r="A45" s="72" t="s">
        <v>46</v>
      </c>
      <c r="B45" s="63" t="s">
        <v>51</v>
      </c>
      <c r="C45" s="69" t="s">
        <v>64</v>
      </c>
      <c r="D45" s="33">
        <v>44927</v>
      </c>
      <c r="E45" s="33">
        <v>45291</v>
      </c>
      <c r="F45" s="40">
        <v>44927</v>
      </c>
      <c r="G45" s="40">
        <v>45291</v>
      </c>
      <c r="H45" s="19" t="s">
        <v>1</v>
      </c>
      <c r="I45" s="4" t="s">
        <v>50</v>
      </c>
      <c r="J45" s="4" t="s">
        <v>50</v>
      </c>
      <c r="K45" s="4" t="s">
        <v>50</v>
      </c>
      <c r="L45" s="78" t="s">
        <v>96</v>
      </c>
      <c r="M45" s="46" t="s">
        <v>97</v>
      </c>
    </row>
    <row r="46" spans="1:13" ht="17.100000000000001" customHeight="1" x14ac:dyDescent="0.2">
      <c r="A46" s="73"/>
      <c r="B46" s="64"/>
      <c r="C46" s="70"/>
      <c r="D46" s="20"/>
      <c r="E46" s="20"/>
      <c r="F46" s="20"/>
      <c r="G46" s="20"/>
      <c r="H46" s="19" t="s">
        <v>2</v>
      </c>
      <c r="I46" s="4" t="s">
        <v>50</v>
      </c>
      <c r="J46" s="4" t="s">
        <v>50</v>
      </c>
      <c r="K46" s="4" t="s">
        <v>50</v>
      </c>
      <c r="L46" s="79"/>
      <c r="M46" s="47"/>
    </row>
    <row r="47" spans="1:13" ht="17.100000000000001" customHeight="1" x14ac:dyDescent="0.2">
      <c r="A47" s="73"/>
      <c r="B47" s="64"/>
      <c r="C47" s="70"/>
      <c r="D47" s="20"/>
      <c r="E47" s="20"/>
      <c r="F47" s="20"/>
      <c r="G47" s="20"/>
      <c r="H47" s="19" t="s">
        <v>3</v>
      </c>
      <c r="I47" s="4" t="s">
        <v>50</v>
      </c>
      <c r="J47" s="4" t="s">
        <v>50</v>
      </c>
      <c r="K47" s="4" t="s">
        <v>50</v>
      </c>
      <c r="L47" s="79"/>
      <c r="M47" s="47"/>
    </row>
    <row r="48" spans="1:13" ht="17.100000000000001" customHeight="1" x14ac:dyDescent="0.2">
      <c r="A48" s="73"/>
      <c r="B48" s="64"/>
      <c r="C48" s="70"/>
      <c r="D48" s="20"/>
      <c r="E48" s="20"/>
      <c r="F48" s="20"/>
      <c r="G48" s="20"/>
      <c r="H48" s="19" t="s">
        <v>4</v>
      </c>
      <c r="I48" s="4" t="s">
        <v>50</v>
      </c>
      <c r="J48" s="4" t="s">
        <v>50</v>
      </c>
      <c r="K48" s="4" t="s">
        <v>50</v>
      </c>
      <c r="L48" s="79"/>
      <c r="M48" s="47"/>
    </row>
    <row r="49" spans="1:13" ht="21.95" customHeight="1" x14ac:dyDescent="0.2">
      <c r="A49" s="74"/>
      <c r="B49" s="65"/>
      <c r="C49" s="71"/>
      <c r="D49" s="20"/>
      <c r="E49" s="20"/>
      <c r="F49" s="20"/>
      <c r="G49" s="20"/>
      <c r="H49" s="19" t="s">
        <v>5</v>
      </c>
      <c r="I49" s="4" t="s">
        <v>50</v>
      </c>
      <c r="J49" s="4" t="s">
        <v>50</v>
      </c>
      <c r="K49" s="4" t="s">
        <v>50</v>
      </c>
      <c r="L49" s="80"/>
      <c r="M49" s="48"/>
    </row>
    <row r="50" spans="1:13" ht="14.1" customHeight="1" x14ac:dyDescent="0.2">
      <c r="A50" s="72" t="s">
        <v>7</v>
      </c>
      <c r="B50" s="93" t="s">
        <v>68</v>
      </c>
      <c r="C50" s="87" t="s">
        <v>59</v>
      </c>
      <c r="D50" s="33"/>
      <c r="E50" s="33"/>
      <c r="F50" s="40"/>
      <c r="G50" s="40"/>
      <c r="H50" s="7" t="s">
        <v>1</v>
      </c>
      <c r="I50" s="1">
        <f>I51+I52+I53+I54</f>
        <v>29973</v>
      </c>
      <c r="J50" s="1">
        <f t="shared" ref="J50" si="22">J51+J52+J53+J54</f>
        <v>29550.700000000004</v>
      </c>
      <c r="K50" s="2">
        <f>ROUND((J50/I50)*100,2)</f>
        <v>98.59</v>
      </c>
      <c r="L50" s="46"/>
      <c r="M50" s="52"/>
    </row>
    <row r="51" spans="1:13" ht="15.95" customHeight="1" x14ac:dyDescent="0.2">
      <c r="A51" s="73"/>
      <c r="B51" s="94"/>
      <c r="C51" s="88"/>
      <c r="D51" s="34"/>
      <c r="E51" s="34"/>
      <c r="F51" s="38"/>
      <c r="G51" s="38"/>
      <c r="H51" s="19" t="s">
        <v>2</v>
      </c>
      <c r="I51" s="2">
        <f>I61+I86+I91+I66+I101</f>
        <v>0</v>
      </c>
      <c r="J51" s="2">
        <f t="shared" ref="J51" si="23">J61+J86+J91+J66+J101</f>
        <v>0</v>
      </c>
      <c r="K51" s="2"/>
      <c r="L51" s="47"/>
      <c r="M51" s="53"/>
    </row>
    <row r="52" spans="1:13" ht="15.95" customHeight="1" x14ac:dyDescent="0.2">
      <c r="A52" s="73"/>
      <c r="B52" s="94"/>
      <c r="C52" s="88"/>
      <c r="D52" s="34"/>
      <c r="E52" s="34"/>
      <c r="F52" s="38"/>
      <c r="G52" s="38"/>
      <c r="H52" s="19" t="s">
        <v>3</v>
      </c>
      <c r="I52" s="2">
        <f t="shared" ref="I52:J54" si="24">I62+I87+I92+I67+I102</f>
        <v>861.4</v>
      </c>
      <c r="J52" s="2">
        <f t="shared" si="24"/>
        <v>861.4</v>
      </c>
      <c r="K52" s="2">
        <f t="shared" ref="K52" si="25">ROUND((J52/I52)*100,2)</f>
        <v>100</v>
      </c>
      <c r="L52" s="47"/>
      <c r="M52" s="53"/>
    </row>
    <row r="53" spans="1:13" ht="15.95" customHeight="1" x14ac:dyDescent="0.2">
      <c r="A53" s="73"/>
      <c r="B53" s="94"/>
      <c r="C53" s="88"/>
      <c r="D53" s="34"/>
      <c r="E53" s="34"/>
      <c r="F53" s="38"/>
      <c r="G53" s="38"/>
      <c r="H53" s="19" t="s">
        <v>4</v>
      </c>
      <c r="I53" s="2">
        <f t="shared" si="24"/>
        <v>29111.599999999999</v>
      </c>
      <c r="J53" s="2">
        <f t="shared" si="24"/>
        <v>28689.300000000003</v>
      </c>
      <c r="K53" s="2">
        <f>ROUND((J53/I53)*100,2)</f>
        <v>98.55</v>
      </c>
      <c r="L53" s="47"/>
      <c r="M53" s="53"/>
    </row>
    <row r="54" spans="1:13" ht="21.95" customHeight="1" x14ac:dyDescent="0.2">
      <c r="A54" s="74"/>
      <c r="B54" s="95"/>
      <c r="C54" s="89"/>
      <c r="D54" s="35"/>
      <c r="E54" s="35"/>
      <c r="F54" s="39"/>
      <c r="G54" s="39"/>
      <c r="H54" s="19" t="s">
        <v>5</v>
      </c>
      <c r="I54" s="2">
        <f t="shared" si="24"/>
        <v>0</v>
      </c>
      <c r="J54" s="2">
        <f t="shared" si="24"/>
        <v>0</v>
      </c>
      <c r="K54" s="1"/>
      <c r="L54" s="48"/>
      <c r="M54" s="54"/>
    </row>
    <row r="55" spans="1:13" ht="17.100000000000001" customHeight="1" x14ac:dyDescent="0.2">
      <c r="A55" s="84" t="s">
        <v>8</v>
      </c>
      <c r="B55" s="106" t="s">
        <v>58</v>
      </c>
      <c r="C55" s="69"/>
      <c r="D55" s="33">
        <v>44927</v>
      </c>
      <c r="E55" s="33">
        <v>45291</v>
      </c>
      <c r="F55" s="40">
        <v>44927</v>
      </c>
      <c r="G55" s="40">
        <v>45291</v>
      </c>
      <c r="H55" s="7" t="s">
        <v>1</v>
      </c>
      <c r="I55" s="3">
        <f>I56+I57+I58+I59</f>
        <v>10225.199999999999</v>
      </c>
      <c r="J55" s="3">
        <f t="shared" ref="J55" si="26">J56+J57+J58+J59</f>
        <v>9953.6</v>
      </c>
      <c r="K55" s="3">
        <f>ROUND((J55/I55)*100,2)</f>
        <v>97.34</v>
      </c>
      <c r="L55" s="109"/>
      <c r="M55" s="52"/>
    </row>
    <row r="56" spans="1:13" ht="17.100000000000001" customHeight="1" x14ac:dyDescent="0.2">
      <c r="A56" s="85"/>
      <c r="B56" s="107"/>
      <c r="C56" s="70"/>
      <c r="D56" s="20"/>
      <c r="E56" s="20"/>
      <c r="F56" s="20"/>
      <c r="G56" s="20"/>
      <c r="H56" s="19" t="s">
        <v>2</v>
      </c>
      <c r="I56" s="17">
        <v>0</v>
      </c>
      <c r="J56" s="17">
        <v>0</v>
      </c>
      <c r="K56" s="2"/>
      <c r="L56" s="110"/>
      <c r="M56" s="53"/>
    </row>
    <row r="57" spans="1:13" ht="17.100000000000001" customHeight="1" x14ac:dyDescent="0.2">
      <c r="A57" s="85"/>
      <c r="B57" s="107"/>
      <c r="C57" s="70"/>
      <c r="D57" s="20"/>
      <c r="E57" s="20"/>
      <c r="F57" s="20"/>
      <c r="G57" s="20"/>
      <c r="H57" s="19" t="s">
        <v>3</v>
      </c>
      <c r="I57" s="17">
        <f>SUM(I62+I67)</f>
        <v>861.4</v>
      </c>
      <c r="J57" s="17">
        <f t="shared" ref="J57" si="27">SUM(J62+J67)</f>
        <v>861.4</v>
      </c>
      <c r="K57" s="2">
        <f>ROUND((J57/I57)*100,2)</f>
        <v>100</v>
      </c>
      <c r="L57" s="110"/>
      <c r="M57" s="53"/>
    </row>
    <row r="58" spans="1:13" ht="17.100000000000001" customHeight="1" x14ac:dyDescent="0.2">
      <c r="A58" s="85"/>
      <c r="B58" s="107"/>
      <c r="C58" s="70"/>
      <c r="D58" s="20"/>
      <c r="E58" s="20"/>
      <c r="F58" s="20"/>
      <c r="G58" s="20"/>
      <c r="H58" s="19" t="s">
        <v>4</v>
      </c>
      <c r="I58" s="17">
        <f>SUM(I63+I68)</f>
        <v>9363.7999999999993</v>
      </c>
      <c r="J58" s="17">
        <f t="shared" ref="J58" si="28">SUM(J63+J68)</f>
        <v>9092.2000000000007</v>
      </c>
      <c r="K58" s="2">
        <f>ROUND((J58/I58)*100,2)</f>
        <v>97.1</v>
      </c>
      <c r="L58" s="110"/>
      <c r="M58" s="53"/>
    </row>
    <row r="59" spans="1:13" ht="21.95" customHeight="1" x14ac:dyDescent="0.2">
      <c r="A59" s="86"/>
      <c r="B59" s="108"/>
      <c r="C59" s="71"/>
      <c r="D59" s="21"/>
      <c r="E59" s="21"/>
      <c r="F59" s="21"/>
      <c r="G59" s="21"/>
      <c r="H59" s="19" t="s">
        <v>5</v>
      </c>
      <c r="I59" s="17">
        <v>0</v>
      </c>
      <c r="J59" s="17">
        <v>0</v>
      </c>
      <c r="K59" s="2"/>
      <c r="L59" s="111"/>
      <c r="M59" s="54"/>
    </row>
    <row r="60" spans="1:13" ht="15" customHeight="1" x14ac:dyDescent="0.2">
      <c r="A60" s="84" t="s">
        <v>39</v>
      </c>
      <c r="B60" s="96" t="s">
        <v>9</v>
      </c>
      <c r="C60" s="69" t="s">
        <v>25</v>
      </c>
      <c r="D60" s="33">
        <v>44927</v>
      </c>
      <c r="E60" s="33">
        <v>45291</v>
      </c>
      <c r="F60" s="40">
        <v>44927</v>
      </c>
      <c r="G60" s="40">
        <v>45291</v>
      </c>
      <c r="H60" s="7" t="s">
        <v>1</v>
      </c>
      <c r="I60" s="2">
        <f>I61+I62+I63+I64</f>
        <v>3549.2</v>
      </c>
      <c r="J60" s="2">
        <f t="shared" ref="J60" si="29">J61+J62+J63+J64</f>
        <v>3549.2</v>
      </c>
      <c r="K60" s="2">
        <f>ROUND((J60/I60)*100,2)</f>
        <v>100</v>
      </c>
      <c r="L60" s="99" t="s">
        <v>112</v>
      </c>
      <c r="M60" s="46" t="s">
        <v>97</v>
      </c>
    </row>
    <row r="61" spans="1:13" ht="15" customHeight="1" x14ac:dyDescent="0.2">
      <c r="A61" s="85"/>
      <c r="B61" s="97"/>
      <c r="C61" s="70"/>
      <c r="D61" s="20"/>
      <c r="E61" s="20"/>
      <c r="F61" s="20"/>
      <c r="G61" s="20"/>
      <c r="H61" s="19" t="s">
        <v>2</v>
      </c>
      <c r="I61" s="17">
        <v>0</v>
      </c>
      <c r="J61" s="17">
        <v>0</v>
      </c>
      <c r="K61" s="2"/>
      <c r="L61" s="100"/>
      <c r="M61" s="47"/>
    </row>
    <row r="62" spans="1:13" ht="15" customHeight="1" x14ac:dyDescent="0.2">
      <c r="A62" s="85"/>
      <c r="B62" s="97"/>
      <c r="C62" s="70"/>
      <c r="D62" s="20"/>
      <c r="E62" s="20"/>
      <c r="F62" s="20"/>
      <c r="G62" s="20"/>
      <c r="H62" s="19" t="s">
        <v>3</v>
      </c>
      <c r="I62" s="17">
        <v>0</v>
      </c>
      <c r="J62" s="17">
        <v>0</v>
      </c>
      <c r="K62" s="2"/>
      <c r="L62" s="100"/>
      <c r="M62" s="47"/>
    </row>
    <row r="63" spans="1:13" ht="15" customHeight="1" x14ac:dyDescent="0.2">
      <c r="A63" s="85"/>
      <c r="B63" s="97"/>
      <c r="C63" s="70"/>
      <c r="D63" s="20"/>
      <c r="E63" s="20"/>
      <c r="F63" s="20"/>
      <c r="G63" s="20"/>
      <c r="H63" s="19" t="s">
        <v>4</v>
      </c>
      <c r="I63" s="17">
        <v>3549.2</v>
      </c>
      <c r="J63" s="17">
        <v>3549.2</v>
      </c>
      <c r="K63" s="2">
        <f>ROUND((J63/I63)*100,2)</f>
        <v>100</v>
      </c>
      <c r="L63" s="100"/>
      <c r="M63" s="47"/>
    </row>
    <row r="64" spans="1:13" ht="21.95" customHeight="1" x14ac:dyDescent="0.2">
      <c r="A64" s="86"/>
      <c r="B64" s="98"/>
      <c r="C64" s="71"/>
      <c r="D64" s="21"/>
      <c r="E64" s="21"/>
      <c r="F64" s="21"/>
      <c r="G64" s="21"/>
      <c r="H64" s="19" t="s">
        <v>5</v>
      </c>
      <c r="I64" s="17">
        <v>0</v>
      </c>
      <c r="J64" s="17">
        <v>0</v>
      </c>
      <c r="K64" s="1"/>
      <c r="L64" s="101"/>
      <c r="M64" s="48"/>
    </row>
    <row r="65" spans="1:13" ht="18" customHeight="1" x14ac:dyDescent="0.2">
      <c r="A65" s="84" t="s">
        <v>40</v>
      </c>
      <c r="B65" s="81" t="s">
        <v>77</v>
      </c>
      <c r="C65" s="69" t="s">
        <v>25</v>
      </c>
      <c r="D65" s="33">
        <v>44927</v>
      </c>
      <c r="E65" s="33">
        <v>45291</v>
      </c>
      <c r="F65" s="40">
        <v>44927</v>
      </c>
      <c r="G65" s="40">
        <v>45291</v>
      </c>
      <c r="H65" s="19" t="s">
        <v>1</v>
      </c>
      <c r="I65" s="2">
        <f>I66+I67+I68+I69</f>
        <v>6676</v>
      </c>
      <c r="J65" s="2">
        <f t="shared" ref="J65" si="30">J66+J67+J68+J69</f>
        <v>6404.4</v>
      </c>
      <c r="K65" s="2">
        <f t="shared" ref="K65:K67" si="31">ROUND((J65/I65)*100,2)</f>
        <v>95.93</v>
      </c>
      <c r="L65" s="78" t="s">
        <v>113</v>
      </c>
      <c r="M65" s="46" t="s">
        <v>97</v>
      </c>
    </row>
    <row r="66" spans="1:13" ht="18" customHeight="1" x14ac:dyDescent="0.2">
      <c r="A66" s="85"/>
      <c r="B66" s="82"/>
      <c r="C66" s="70"/>
      <c r="D66" s="20"/>
      <c r="E66" s="20"/>
      <c r="F66" s="20"/>
      <c r="G66" s="44"/>
      <c r="H66" s="19" t="s">
        <v>2</v>
      </c>
      <c r="I66" s="2">
        <v>0</v>
      </c>
      <c r="J66" s="2">
        <v>0</v>
      </c>
      <c r="K66" s="2"/>
      <c r="L66" s="79"/>
      <c r="M66" s="47"/>
    </row>
    <row r="67" spans="1:13" ht="18" customHeight="1" x14ac:dyDescent="0.2">
      <c r="A67" s="85"/>
      <c r="B67" s="82"/>
      <c r="C67" s="70"/>
      <c r="D67" s="20"/>
      <c r="E67" s="20"/>
      <c r="F67" s="20"/>
      <c r="G67" s="20"/>
      <c r="H67" s="19" t="s">
        <v>3</v>
      </c>
      <c r="I67" s="2">
        <f>SUM(I77+I72)</f>
        <v>861.4</v>
      </c>
      <c r="J67" s="2">
        <f>SUM(J77+J72)</f>
        <v>861.4</v>
      </c>
      <c r="K67" s="2">
        <f t="shared" si="31"/>
        <v>100</v>
      </c>
      <c r="L67" s="79"/>
      <c r="M67" s="47"/>
    </row>
    <row r="68" spans="1:13" ht="18" customHeight="1" x14ac:dyDescent="0.2">
      <c r="A68" s="85"/>
      <c r="B68" s="82"/>
      <c r="C68" s="70"/>
      <c r="D68" s="20"/>
      <c r="E68" s="20"/>
      <c r="F68" s="20"/>
      <c r="G68" s="20"/>
      <c r="H68" s="19" t="s">
        <v>4</v>
      </c>
      <c r="I68" s="2">
        <v>5814.6</v>
      </c>
      <c r="J68" s="2">
        <v>5543</v>
      </c>
      <c r="K68" s="2">
        <f t="shared" ref="K68" si="32">ROUND((J68/I68)*100,2)</f>
        <v>95.33</v>
      </c>
      <c r="L68" s="79"/>
      <c r="M68" s="47"/>
    </row>
    <row r="69" spans="1:13" ht="24" customHeight="1" x14ac:dyDescent="0.2">
      <c r="A69" s="86"/>
      <c r="B69" s="83"/>
      <c r="C69" s="71"/>
      <c r="D69" s="21"/>
      <c r="E69" s="21"/>
      <c r="F69" s="21"/>
      <c r="G69" s="21"/>
      <c r="H69" s="19" t="s">
        <v>5</v>
      </c>
      <c r="I69" s="2">
        <v>0</v>
      </c>
      <c r="J69" s="2">
        <v>0</v>
      </c>
      <c r="K69" s="1"/>
      <c r="L69" s="80"/>
      <c r="M69" s="48"/>
    </row>
    <row r="70" spans="1:13" ht="15.95" customHeight="1" x14ac:dyDescent="0.2">
      <c r="A70" s="84" t="s">
        <v>76</v>
      </c>
      <c r="B70" s="81" t="s">
        <v>78</v>
      </c>
      <c r="C70" s="69" t="s">
        <v>79</v>
      </c>
      <c r="D70" s="25">
        <v>45078</v>
      </c>
      <c r="E70" s="33">
        <v>45291</v>
      </c>
      <c r="F70" s="25">
        <v>45078</v>
      </c>
      <c r="G70" s="40">
        <v>45291</v>
      </c>
      <c r="H70" s="19" t="s">
        <v>1</v>
      </c>
      <c r="I70" s="2">
        <f>SUM(I71:I74)</f>
        <v>372.1</v>
      </c>
      <c r="J70" s="2">
        <f t="shared" ref="J70" si="33">SUM(J71:J74)</f>
        <v>369.7</v>
      </c>
      <c r="K70" s="2">
        <f t="shared" ref="K70:K72" si="34">ROUND((J70/I70)*100,2)</f>
        <v>99.36</v>
      </c>
      <c r="L70" s="78" t="s">
        <v>114</v>
      </c>
      <c r="M70" s="55"/>
    </row>
    <row r="71" spans="1:13" ht="15.95" customHeight="1" x14ac:dyDescent="0.2">
      <c r="A71" s="85"/>
      <c r="B71" s="82"/>
      <c r="C71" s="70"/>
      <c r="D71" s="20"/>
      <c r="E71" s="20"/>
      <c r="F71" s="20"/>
      <c r="G71" s="20"/>
      <c r="H71" s="19" t="s">
        <v>2</v>
      </c>
      <c r="I71" s="2">
        <v>0</v>
      </c>
      <c r="J71" s="2">
        <v>0</v>
      </c>
      <c r="K71" s="2"/>
      <c r="L71" s="79"/>
      <c r="M71" s="56"/>
    </row>
    <row r="72" spans="1:13" ht="15.95" customHeight="1" x14ac:dyDescent="0.2">
      <c r="A72" s="85"/>
      <c r="B72" s="82"/>
      <c r="C72" s="70"/>
      <c r="D72" s="20"/>
      <c r="E72" s="20"/>
      <c r="F72" s="20"/>
      <c r="G72" s="20"/>
      <c r="H72" s="19" t="s">
        <v>3</v>
      </c>
      <c r="I72" s="2">
        <v>366</v>
      </c>
      <c r="J72" s="2">
        <v>366</v>
      </c>
      <c r="K72" s="2">
        <f t="shared" si="34"/>
        <v>100</v>
      </c>
      <c r="L72" s="79"/>
      <c r="M72" s="56"/>
    </row>
    <row r="73" spans="1:13" ht="15.95" customHeight="1" x14ac:dyDescent="0.2">
      <c r="A73" s="85"/>
      <c r="B73" s="82"/>
      <c r="C73" s="70"/>
      <c r="D73" s="20"/>
      <c r="E73" s="20"/>
      <c r="F73" s="20"/>
      <c r="G73" s="20"/>
      <c r="H73" s="19" t="s">
        <v>4</v>
      </c>
      <c r="I73" s="2">
        <v>6.1</v>
      </c>
      <c r="J73" s="2">
        <v>3.7</v>
      </c>
      <c r="K73" s="2">
        <f t="shared" ref="K73" si="35">ROUND((J73/I73)*100,2)</f>
        <v>60.66</v>
      </c>
      <c r="L73" s="79"/>
      <c r="M73" s="56"/>
    </row>
    <row r="74" spans="1:13" ht="21.95" customHeight="1" x14ac:dyDescent="0.2">
      <c r="A74" s="86"/>
      <c r="B74" s="83"/>
      <c r="C74" s="71"/>
      <c r="D74" s="21"/>
      <c r="E74" s="20"/>
      <c r="F74" s="21"/>
      <c r="G74" s="20"/>
      <c r="H74" s="19" t="s">
        <v>5</v>
      </c>
      <c r="I74" s="2">
        <v>0</v>
      </c>
      <c r="J74" s="2">
        <v>0</v>
      </c>
      <c r="K74" s="1"/>
      <c r="L74" s="80"/>
      <c r="M74" s="57"/>
    </row>
    <row r="75" spans="1:13" ht="15" customHeight="1" x14ac:dyDescent="0.2">
      <c r="A75" s="84" t="s">
        <v>81</v>
      </c>
      <c r="B75" s="81" t="s">
        <v>82</v>
      </c>
      <c r="C75" s="69" t="s">
        <v>83</v>
      </c>
      <c r="D75" s="25">
        <v>45170</v>
      </c>
      <c r="E75" s="33">
        <v>45291</v>
      </c>
      <c r="F75" s="25">
        <v>45170</v>
      </c>
      <c r="G75" s="40">
        <v>45291</v>
      </c>
      <c r="H75" s="19" t="s">
        <v>1</v>
      </c>
      <c r="I75" s="2">
        <f>SUM(I76:I79)</f>
        <v>495.4</v>
      </c>
      <c r="J75" s="2">
        <f t="shared" ref="J75" si="36">SUM(J76:J79)</f>
        <v>495.4</v>
      </c>
      <c r="K75" s="2">
        <f t="shared" ref="K75:K77" si="37">ROUND((J75/I75)*100,2)</f>
        <v>100</v>
      </c>
      <c r="L75" s="112" t="s">
        <v>115</v>
      </c>
      <c r="M75" s="46"/>
    </row>
    <row r="76" spans="1:13" ht="15" customHeight="1" x14ac:dyDescent="0.2">
      <c r="A76" s="85"/>
      <c r="B76" s="82"/>
      <c r="C76" s="70"/>
      <c r="D76" s="20"/>
      <c r="E76" s="20"/>
      <c r="F76" s="20"/>
      <c r="G76" s="20"/>
      <c r="H76" s="19" t="s">
        <v>2</v>
      </c>
      <c r="I76" s="2">
        <v>0</v>
      </c>
      <c r="J76" s="2">
        <v>0</v>
      </c>
      <c r="K76" s="2"/>
      <c r="L76" s="113"/>
      <c r="M76" s="47"/>
    </row>
    <row r="77" spans="1:13" ht="15" customHeight="1" x14ac:dyDescent="0.2">
      <c r="A77" s="85"/>
      <c r="B77" s="82"/>
      <c r="C77" s="70"/>
      <c r="D77" s="20"/>
      <c r="E77" s="20"/>
      <c r="F77" s="20"/>
      <c r="G77" s="20"/>
      <c r="H77" s="19" t="s">
        <v>3</v>
      </c>
      <c r="I77" s="2">
        <v>495.4</v>
      </c>
      <c r="J77" s="2">
        <v>495.4</v>
      </c>
      <c r="K77" s="2">
        <f t="shared" si="37"/>
        <v>100</v>
      </c>
      <c r="L77" s="113"/>
      <c r="M77" s="47"/>
    </row>
    <row r="78" spans="1:13" ht="15" customHeight="1" x14ac:dyDescent="0.2">
      <c r="A78" s="85"/>
      <c r="B78" s="82"/>
      <c r="C78" s="70"/>
      <c r="D78" s="20"/>
      <c r="E78" s="20"/>
      <c r="F78" s="20"/>
      <c r="G78" s="20"/>
      <c r="H78" s="19" t="s">
        <v>4</v>
      </c>
      <c r="I78" s="2">
        <v>0</v>
      </c>
      <c r="J78" s="2">
        <v>0</v>
      </c>
      <c r="K78" s="2"/>
      <c r="L78" s="113"/>
      <c r="M78" s="47"/>
    </row>
    <row r="79" spans="1:13" ht="15" customHeight="1" x14ac:dyDescent="0.2">
      <c r="A79" s="86"/>
      <c r="B79" s="83"/>
      <c r="C79" s="71"/>
      <c r="D79" s="20"/>
      <c r="E79" s="20"/>
      <c r="F79" s="20"/>
      <c r="G79" s="20"/>
      <c r="H79" s="19" t="s">
        <v>5</v>
      </c>
      <c r="I79" s="2">
        <v>0</v>
      </c>
      <c r="J79" s="2">
        <v>0</v>
      </c>
      <c r="K79" s="2"/>
      <c r="L79" s="114"/>
      <c r="M79" s="48"/>
    </row>
    <row r="80" spans="1:13" ht="15.95" customHeight="1" x14ac:dyDescent="0.2">
      <c r="A80" s="23" t="s">
        <v>10</v>
      </c>
      <c r="B80" s="66" t="s">
        <v>48</v>
      </c>
      <c r="C80" s="69"/>
      <c r="D80" s="33">
        <v>44927</v>
      </c>
      <c r="E80" s="33">
        <v>45291</v>
      </c>
      <c r="F80" s="40">
        <v>44927</v>
      </c>
      <c r="G80" s="40">
        <v>45291</v>
      </c>
      <c r="H80" s="19" t="s">
        <v>1</v>
      </c>
      <c r="I80" s="3">
        <f>I81+I82+I83+I84</f>
        <v>18721.8</v>
      </c>
      <c r="J80" s="3">
        <f t="shared" ref="J80" si="38">J81+J82+J83+J84</f>
        <v>18578.2</v>
      </c>
      <c r="K80" s="3">
        <f>ROUND((J80/I80)*100,2)</f>
        <v>99.23</v>
      </c>
      <c r="L80" s="78"/>
      <c r="M80" s="46"/>
    </row>
    <row r="81" spans="1:13" ht="15.95" customHeight="1" x14ac:dyDescent="0.2">
      <c r="A81" s="23"/>
      <c r="B81" s="67"/>
      <c r="C81" s="70"/>
      <c r="D81" s="20"/>
      <c r="E81" s="20"/>
      <c r="F81" s="20"/>
      <c r="G81" s="20"/>
      <c r="H81" s="19" t="s">
        <v>2</v>
      </c>
      <c r="I81" s="17">
        <v>0</v>
      </c>
      <c r="J81" s="17">
        <v>0</v>
      </c>
      <c r="K81" s="2"/>
      <c r="L81" s="79"/>
      <c r="M81" s="47"/>
    </row>
    <row r="82" spans="1:13" ht="15.95" customHeight="1" x14ac:dyDescent="0.2">
      <c r="A82" s="23"/>
      <c r="B82" s="67"/>
      <c r="C82" s="70"/>
      <c r="D82" s="20"/>
      <c r="E82" s="20"/>
      <c r="F82" s="20"/>
      <c r="G82" s="20"/>
      <c r="H82" s="19" t="s">
        <v>3</v>
      </c>
      <c r="I82" s="17">
        <v>0</v>
      </c>
      <c r="J82" s="17">
        <v>0</v>
      </c>
      <c r="K82" s="2"/>
      <c r="L82" s="79"/>
      <c r="M82" s="47"/>
    </row>
    <row r="83" spans="1:13" ht="15.95" customHeight="1" x14ac:dyDescent="0.2">
      <c r="A83" s="23"/>
      <c r="B83" s="67"/>
      <c r="C83" s="70"/>
      <c r="D83" s="20"/>
      <c r="E83" s="20"/>
      <c r="F83" s="20"/>
      <c r="G83" s="20"/>
      <c r="H83" s="19" t="s">
        <v>4</v>
      </c>
      <c r="I83" s="17">
        <f>SUM(I88+I93)</f>
        <v>18721.8</v>
      </c>
      <c r="J83" s="17">
        <f t="shared" ref="J83" si="39">SUM(J88+J93)</f>
        <v>18578.2</v>
      </c>
      <c r="K83" s="2">
        <f>ROUND((J83/I83)*100,2)</f>
        <v>99.23</v>
      </c>
      <c r="L83" s="79"/>
      <c r="M83" s="47"/>
    </row>
    <row r="84" spans="1:13" ht="21.95" customHeight="1" x14ac:dyDescent="0.2">
      <c r="A84" s="23"/>
      <c r="B84" s="68"/>
      <c r="C84" s="71"/>
      <c r="D84" s="21"/>
      <c r="E84" s="21"/>
      <c r="F84" s="21"/>
      <c r="G84" s="21"/>
      <c r="H84" s="19" t="s">
        <v>5</v>
      </c>
      <c r="I84" s="17">
        <v>0</v>
      </c>
      <c r="J84" s="17">
        <v>0</v>
      </c>
      <c r="K84" s="2"/>
      <c r="L84" s="80"/>
      <c r="M84" s="48"/>
    </row>
    <row r="85" spans="1:13" ht="26.1" customHeight="1" x14ac:dyDescent="0.2">
      <c r="A85" s="72" t="s">
        <v>41</v>
      </c>
      <c r="B85" s="81" t="s">
        <v>11</v>
      </c>
      <c r="C85" s="69" t="s">
        <v>27</v>
      </c>
      <c r="D85" s="33">
        <v>44927</v>
      </c>
      <c r="E85" s="33">
        <v>45291</v>
      </c>
      <c r="F85" s="40">
        <v>44927</v>
      </c>
      <c r="G85" s="40">
        <v>45291</v>
      </c>
      <c r="H85" s="7" t="s">
        <v>1</v>
      </c>
      <c r="I85" s="4">
        <f>I86+I87+I88+I89</f>
        <v>3621.8</v>
      </c>
      <c r="J85" s="4">
        <f t="shared" ref="J85" si="40">J86+J87+J88+J89</f>
        <v>3301</v>
      </c>
      <c r="K85" s="2">
        <f t="shared" ref="K85" si="41">ROUND((J85/I85)*100,2)</f>
        <v>91.14</v>
      </c>
      <c r="L85" s="78" t="s">
        <v>116</v>
      </c>
      <c r="M85" s="46" t="s">
        <v>97</v>
      </c>
    </row>
    <row r="86" spans="1:13" ht="26.1" customHeight="1" x14ac:dyDescent="0.2">
      <c r="A86" s="73"/>
      <c r="B86" s="82"/>
      <c r="C86" s="70"/>
      <c r="D86" s="20"/>
      <c r="E86" s="20"/>
      <c r="F86" s="20"/>
      <c r="G86" s="20"/>
      <c r="H86" s="19" t="s">
        <v>2</v>
      </c>
      <c r="I86" s="2">
        <v>0</v>
      </c>
      <c r="J86" s="2">
        <v>0</v>
      </c>
      <c r="K86" s="2"/>
      <c r="L86" s="79"/>
      <c r="M86" s="47"/>
    </row>
    <row r="87" spans="1:13" ht="26.1" customHeight="1" x14ac:dyDescent="0.2">
      <c r="A87" s="73"/>
      <c r="B87" s="82"/>
      <c r="C87" s="70"/>
      <c r="D87" s="20"/>
      <c r="E87" s="20"/>
      <c r="F87" s="20"/>
      <c r="G87" s="20"/>
      <c r="H87" s="19" t="s">
        <v>3</v>
      </c>
      <c r="I87" s="2">
        <v>0</v>
      </c>
      <c r="J87" s="2">
        <v>0</v>
      </c>
      <c r="K87" s="2"/>
      <c r="L87" s="79"/>
      <c r="M87" s="47"/>
    </row>
    <row r="88" spans="1:13" ht="26.1" customHeight="1" x14ac:dyDescent="0.2">
      <c r="A88" s="73"/>
      <c r="B88" s="82"/>
      <c r="C88" s="70"/>
      <c r="D88" s="20"/>
      <c r="E88" s="20"/>
      <c r="F88" s="20"/>
      <c r="G88" s="20"/>
      <c r="H88" s="19" t="s">
        <v>4</v>
      </c>
      <c r="I88" s="2">
        <v>3621.8</v>
      </c>
      <c r="J88" s="2">
        <v>3301</v>
      </c>
      <c r="K88" s="2">
        <f t="shared" ref="K88" si="42">ROUND((J88/I88)*100,2)</f>
        <v>91.14</v>
      </c>
      <c r="L88" s="79"/>
      <c r="M88" s="47"/>
    </row>
    <row r="89" spans="1:13" ht="33.950000000000003" customHeight="1" x14ac:dyDescent="0.2">
      <c r="A89" s="74"/>
      <c r="B89" s="83"/>
      <c r="C89" s="71"/>
      <c r="D89" s="21"/>
      <c r="E89" s="21"/>
      <c r="F89" s="21"/>
      <c r="G89" s="21"/>
      <c r="H89" s="19" t="s">
        <v>5</v>
      </c>
      <c r="I89" s="2">
        <v>0</v>
      </c>
      <c r="J89" s="2">
        <v>0</v>
      </c>
      <c r="K89" s="1"/>
      <c r="L89" s="80"/>
      <c r="M89" s="48"/>
    </row>
    <row r="90" spans="1:13" ht="14.1" customHeight="1" x14ac:dyDescent="0.2">
      <c r="A90" s="72" t="s">
        <v>42</v>
      </c>
      <c r="B90" s="81" t="s">
        <v>52</v>
      </c>
      <c r="C90" s="69" t="s">
        <v>28</v>
      </c>
      <c r="D90" s="33">
        <v>44927</v>
      </c>
      <c r="E90" s="33">
        <v>45291</v>
      </c>
      <c r="F90" s="40">
        <v>44927</v>
      </c>
      <c r="G90" s="40">
        <v>45291</v>
      </c>
      <c r="H90" s="19" t="s">
        <v>1</v>
      </c>
      <c r="I90" s="17">
        <f>I91+I92+I93+I94</f>
        <v>15100</v>
      </c>
      <c r="J90" s="17">
        <f t="shared" ref="J90" si="43">J91+J92+J93+J94</f>
        <v>15277.2</v>
      </c>
      <c r="K90" s="2">
        <f t="shared" ref="K90" si="44">ROUND((J90/I90)*100,2)</f>
        <v>101.17</v>
      </c>
      <c r="L90" s="78" t="s">
        <v>108</v>
      </c>
      <c r="M90" s="46" t="s">
        <v>97</v>
      </c>
    </row>
    <row r="91" spans="1:13" ht="14.1" customHeight="1" x14ac:dyDescent="0.2">
      <c r="A91" s="73"/>
      <c r="B91" s="82"/>
      <c r="C91" s="70"/>
      <c r="D91" s="20"/>
      <c r="E91" s="20"/>
      <c r="F91" s="20"/>
      <c r="G91" s="20"/>
      <c r="H91" s="19" t="s">
        <v>2</v>
      </c>
      <c r="I91" s="2">
        <v>0</v>
      </c>
      <c r="J91" s="2">
        <v>0</v>
      </c>
      <c r="K91" s="2"/>
      <c r="L91" s="79"/>
      <c r="M91" s="47"/>
    </row>
    <row r="92" spans="1:13" ht="14.1" customHeight="1" x14ac:dyDescent="0.2">
      <c r="A92" s="73"/>
      <c r="B92" s="82"/>
      <c r="C92" s="70"/>
      <c r="D92" s="20"/>
      <c r="E92" s="20"/>
      <c r="F92" s="20"/>
      <c r="G92" s="20"/>
      <c r="H92" s="19" t="s">
        <v>3</v>
      </c>
      <c r="I92" s="2">
        <v>0</v>
      </c>
      <c r="J92" s="2">
        <v>0</v>
      </c>
      <c r="K92" s="2"/>
      <c r="L92" s="79"/>
      <c r="M92" s="47"/>
    </row>
    <row r="93" spans="1:13" ht="14.1" customHeight="1" x14ac:dyDescent="0.2">
      <c r="A93" s="73"/>
      <c r="B93" s="82"/>
      <c r="C93" s="70"/>
      <c r="D93" s="20"/>
      <c r="E93" s="20"/>
      <c r="F93" s="20"/>
      <c r="G93" s="20"/>
      <c r="H93" s="19" t="s">
        <v>4</v>
      </c>
      <c r="I93" s="2">
        <v>15100</v>
      </c>
      <c r="J93" s="2">
        <v>15277.2</v>
      </c>
      <c r="K93" s="2">
        <f t="shared" ref="K93" si="45">ROUND((J93/I93)*100,2)</f>
        <v>101.17</v>
      </c>
      <c r="L93" s="79"/>
      <c r="M93" s="47"/>
    </row>
    <row r="94" spans="1:13" ht="21.95" customHeight="1" x14ac:dyDescent="0.2">
      <c r="A94" s="74"/>
      <c r="B94" s="83"/>
      <c r="C94" s="71"/>
      <c r="D94" s="21"/>
      <c r="E94" s="21"/>
      <c r="F94" s="21"/>
      <c r="G94" s="21"/>
      <c r="H94" s="19" t="s">
        <v>5</v>
      </c>
      <c r="I94" s="2">
        <v>0</v>
      </c>
      <c r="J94" s="2">
        <v>0</v>
      </c>
      <c r="K94" s="1"/>
      <c r="L94" s="80"/>
      <c r="M94" s="48"/>
    </row>
    <row r="95" spans="1:13" ht="14.1" customHeight="1" x14ac:dyDescent="0.2">
      <c r="A95" s="23" t="s">
        <v>12</v>
      </c>
      <c r="B95" s="66" t="s">
        <v>47</v>
      </c>
      <c r="C95" s="69"/>
      <c r="D95" s="33">
        <v>44927</v>
      </c>
      <c r="E95" s="33">
        <v>45291</v>
      </c>
      <c r="F95" s="40">
        <v>44927</v>
      </c>
      <c r="G95" s="40">
        <v>45291</v>
      </c>
      <c r="H95" s="19" t="s">
        <v>1</v>
      </c>
      <c r="I95" s="3">
        <f>I96+I97+I98+I99</f>
        <v>1026</v>
      </c>
      <c r="J95" s="3">
        <f t="shared" ref="J95" si="46">J96+J97+J98+J99</f>
        <v>1018.9</v>
      </c>
      <c r="K95" s="3">
        <f>ROUND((J95/I95)*100,2)</f>
        <v>99.31</v>
      </c>
      <c r="L95" s="46"/>
      <c r="M95" s="52"/>
    </row>
    <row r="96" spans="1:13" ht="14.1" customHeight="1" x14ac:dyDescent="0.2">
      <c r="A96" s="23"/>
      <c r="B96" s="67"/>
      <c r="C96" s="70"/>
      <c r="D96" s="20"/>
      <c r="E96" s="20"/>
      <c r="F96" s="20"/>
      <c r="G96" s="20"/>
      <c r="H96" s="19" t="s">
        <v>2</v>
      </c>
      <c r="I96" s="17">
        <v>0</v>
      </c>
      <c r="J96" s="17">
        <v>0</v>
      </c>
      <c r="K96" s="2"/>
      <c r="L96" s="47"/>
      <c r="M96" s="53"/>
    </row>
    <row r="97" spans="1:13" ht="14.1" customHeight="1" x14ac:dyDescent="0.2">
      <c r="A97" s="23"/>
      <c r="B97" s="67"/>
      <c r="C97" s="70"/>
      <c r="D97" s="20"/>
      <c r="E97" s="20"/>
      <c r="F97" s="20"/>
      <c r="G97" s="20"/>
      <c r="H97" s="19" t="s">
        <v>3</v>
      </c>
      <c r="I97" s="17">
        <v>0</v>
      </c>
      <c r="J97" s="17">
        <v>0</v>
      </c>
      <c r="K97" s="2"/>
      <c r="L97" s="47"/>
      <c r="M97" s="53"/>
    </row>
    <row r="98" spans="1:13" ht="14.1" customHeight="1" x14ac:dyDescent="0.2">
      <c r="A98" s="23"/>
      <c r="B98" s="67"/>
      <c r="C98" s="70"/>
      <c r="D98" s="20"/>
      <c r="E98" s="20"/>
      <c r="F98" s="20"/>
      <c r="G98" s="20"/>
      <c r="H98" s="19" t="s">
        <v>4</v>
      </c>
      <c r="I98" s="17">
        <f>SUM(I103)</f>
        <v>1026</v>
      </c>
      <c r="J98" s="17">
        <f t="shared" ref="J98" si="47">SUM(J103)</f>
        <v>1018.9</v>
      </c>
      <c r="K98" s="2">
        <f>ROUND((J98/I98)*100,2)</f>
        <v>99.31</v>
      </c>
      <c r="L98" s="47"/>
      <c r="M98" s="53"/>
    </row>
    <row r="99" spans="1:13" ht="21.95" customHeight="1" x14ac:dyDescent="0.2">
      <c r="A99" s="23"/>
      <c r="B99" s="68"/>
      <c r="C99" s="71"/>
      <c r="D99" s="21"/>
      <c r="E99" s="21"/>
      <c r="F99" s="21"/>
      <c r="G99" s="21"/>
      <c r="H99" s="19" t="s">
        <v>5</v>
      </c>
      <c r="I99" s="17">
        <v>0</v>
      </c>
      <c r="J99" s="17">
        <v>0</v>
      </c>
      <c r="K99" s="2"/>
      <c r="L99" s="48"/>
      <c r="M99" s="54"/>
    </row>
    <row r="100" spans="1:13" ht="15.95" customHeight="1" x14ac:dyDescent="0.2">
      <c r="A100" s="72" t="s">
        <v>43</v>
      </c>
      <c r="B100" s="81" t="s">
        <v>13</v>
      </c>
      <c r="C100" s="69" t="s">
        <v>65</v>
      </c>
      <c r="D100" s="33">
        <v>44927</v>
      </c>
      <c r="E100" s="33">
        <v>45291</v>
      </c>
      <c r="F100" s="40">
        <v>44927</v>
      </c>
      <c r="G100" s="40">
        <v>45291</v>
      </c>
      <c r="H100" s="19" t="s">
        <v>1</v>
      </c>
      <c r="I100" s="4">
        <f>SUM(I101:I104)</f>
        <v>1026</v>
      </c>
      <c r="J100" s="4">
        <f t="shared" ref="J100" si="48">SUM(J101:J104)</f>
        <v>1018.9</v>
      </c>
      <c r="K100" s="2">
        <f t="shared" ref="K100" si="49">ROUND((J100/I100)*100,2)</f>
        <v>99.31</v>
      </c>
      <c r="L100" s="103" t="s">
        <v>102</v>
      </c>
      <c r="M100" s="46" t="s">
        <v>97</v>
      </c>
    </row>
    <row r="101" spans="1:13" ht="15.95" customHeight="1" x14ac:dyDescent="0.2">
      <c r="A101" s="73"/>
      <c r="B101" s="82"/>
      <c r="C101" s="70"/>
      <c r="D101" s="34"/>
      <c r="E101" s="34"/>
      <c r="F101" s="38"/>
      <c r="G101" s="38"/>
      <c r="H101" s="26" t="s">
        <v>2</v>
      </c>
      <c r="I101" s="2">
        <v>0</v>
      </c>
      <c r="J101" s="2">
        <v>0</v>
      </c>
      <c r="K101" s="2"/>
      <c r="L101" s="104"/>
      <c r="M101" s="47"/>
    </row>
    <row r="102" spans="1:13" ht="15.95" customHeight="1" x14ac:dyDescent="0.2">
      <c r="A102" s="73"/>
      <c r="B102" s="82"/>
      <c r="C102" s="70"/>
      <c r="D102" s="34"/>
      <c r="E102" s="34"/>
      <c r="F102" s="38"/>
      <c r="G102" s="38"/>
      <c r="H102" s="19" t="s">
        <v>3</v>
      </c>
      <c r="I102" s="2">
        <v>0</v>
      </c>
      <c r="J102" s="2">
        <v>0</v>
      </c>
      <c r="K102" s="2"/>
      <c r="L102" s="104"/>
      <c r="M102" s="47"/>
    </row>
    <row r="103" spans="1:13" ht="15.95" customHeight="1" x14ac:dyDescent="0.2">
      <c r="A103" s="73"/>
      <c r="B103" s="82"/>
      <c r="C103" s="70"/>
      <c r="D103" s="34"/>
      <c r="E103" s="34"/>
      <c r="F103" s="38"/>
      <c r="G103" s="38"/>
      <c r="H103" s="19" t="s">
        <v>4</v>
      </c>
      <c r="I103" s="4">
        <v>1026</v>
      </c>
      <c r="J103" s="4">
        <v>1018.9</v>
      </c>
      <c r="K103" s="2">
        <f t="shared" ref="K103" si="50">ROUND((J103/I103)*100,2)</f>
        <v>99.31</v>
      </c>
      <c r="L103" s="104"/>
      <c r="M103" s="47"/>
    </row>
    <row r="104" spans="1:13" ht="21.95" customHeight="1" x14ac:dyDescent="0.2">
      <c r="A104" s="74"/>
      <c r="B104" s="83"/>
      <c r="C104" s="71"/>
      <c r="D104" s="35"/>
      <c r="E104" s="35"/>
      <c r="F104" s="39"/>
      <c r="G104" s="39"/>
      <c r="H104" s="19" t="s">
        <v>5</v>
      </c>
      <c r="I104" s="2">
        <v>0</v>
      </c>
      <c r="J104" s="2">
        <v>0</v>
      </c>
      <c r="K104" s="1"/>
      <c r="L104" s="105"/>
      <c r="M104" s="48"/>
    </row>
    <row r="105" spans="1:13" ht="15" customHeight="1" x14ac:dyDescent="0.2">
      <c r="A105" s="72" t="s">
        <v>14</v>
      </c>
      <c r="B105" s="93" t="s">
        <v>69</v>
      </c>
      <c r="C105" s="87" t="s">
        <v>59</v>
      </c>
      <c r="D105" s="33"/>
      <c r="E105" s="33"/>
      <c r="F105" s="40"/>
      <c r="G105" s="40"/>
      <c r="H105" s="27" t="s">
        <v>1</v>
      </c>
      <c r="I105" s="1">
        <f>I106+I107+I108+I109</f>
        <v>0</v>
      </c>
      <c r="J105" s="1">
        <f t="shared" ref="J105" si="51">J106+J107+J108+J109</f>
        <v>0</v>
      </c>
      <c r="K105" s="1"/>
      <c r="L105" s="52"/>
      <c r="M105" s="52"/>
    </row>
    <row r="106" spans="1:13" ht="15" customHeight="1" x14ac:dyDescent="0.2">
      <c r="A106" s="73"/>
      <c r="B106" s="94"/>
      <c r="C106" s="88"/>
      <c r="D106" s="34"/>
      <c r="E106" s="34"/>
      <c r="F106" s="38"/>
      <c r="G106" s="38"/>
      <c r="H106" s="28" t="s">
        <v>2</v>
      </c>
      <c r="I106" s="2">
        <f>I111+I121</f>
        <v>0</v>
      </c>
      <c r="J106" s="2">
        <f t="shared" ref="J106" si="52">J111+J121</f>
        <v>0</v>
      </c>
      <c r="K106" s="2"/>
      <c r="L106" s="53"/>
      <c r="M106" s="53"/>
    </row>
    <row r="107" spans="1:13" ht="15" customHeight="1" x14ac:dyDescent="0.2">
      <c r="A107" s="73"/>
      <c r="B107" s="94"/>
      <c r="C107" s="88"/>
      <c r="D107" s="34"/>
      <c r="E107" s="34"/>
      <c r="F107" s="38"/>
      <c r="G107" s="38"/>
      <c r="H107" s="28" t="s">
        <v>3</v>
      </c>
      <c r="I107" s="2">
        <f>I112+I122</f>
        <v>0</v>
      </c>
      <c r="J107" s="2">
        <f t="shared" ref="J107" si="53">J112+J122</f>
        <v>0</v>
      </c>
      <c r="K107" s="2"/>
      <c r="L107" s="53"/>
      <c r="M107" s="53"/>
    </row>
    <row r="108" spans="1:13" ht="15" customHeight="1" x14ac:dyDescent="0.2">
      <c r="A108" s="73"/>
      <c r="B108" s="94"/>
      <c r="C108" s="88"/>
      <c r="D108" s="34"/>
      <c r="E108" s="34"/>
      <c r="F108" s="38"/>
      <c r="G108" s="38"/>
      <c r="H108" s="28" t="s">
        <v>4</v>
      </c>
      <c r="I108" s="2">
        <f>I113+I123</f>
        <v>0</v>
      </c>
      <c r="J108" s="2">
        <f t="shared" ref="J108" si="54">J113+J123</f>
        <v>0</v>
      </c>
      <c r="K108" s="2"/>
      <c r="L108" s="53"/>
      <c r="M108" s="53"/>
    </row>
    <row r="109" spans="1:13" ht="21.95" customHeight="1" x14ac:dyDescent="0.2">
      <c r="A109" s="74"/>
      <c r="B109" s="95"/>
      <c r="C109" s="89"/>
      <c r="D109" s="35"/>
      <c r="E109" s="35"/>
      <c r="F109" s="39"/>
      <c r="G109" s="39"/>
      <c r="H109" s="19" t="s">
        <v>5</v>
      </c>
      <c r="I109" s="2">
        <f>I114+I124</f>
        <v>0</v>
      </c>
      <c r="J109" s="2">
        <f t="shared" ref="J109" si="55">J114+J124</f>
        <v>0</v>
      </c>
      <c r="K109" s="2"/>
      <c r="L109" s="54"/>
      <c r="M109" s="54"/>
    </row>
    <row r="110" spans="1:13" ht="14.1" customHeight="1" x14ac:dyDescent="0.2">
      <c r="A110" s="72" t="s">
        <v>15</v>
      </c>
      <c r="B110" s="75" t="s">
        <v>44</v>
      </c>
      <c r="C110" s="87" t="s">
        <v>59</v>
      </c>
      <c r="D110" s="33">
        <v>44927</v>
      </c>
      <c r="E110" s="33">
        <v>45291</v>
      </c>
      <c r="F110" s="40">
        <v>44927</v>
      </c>
      <c r="G110" s="40">
        <v>45291</v>
      </c>
      <c r="H110" s="7" t="s">
        <v>1</v>
      </c>
      <c r="I110" s="3">
        <f>I111+I112+I113+I114</f>
        <v>0</v>
      </c>
      <c r="J110" s="3">
        <f t="shared" ref="J110" si="56">J111+J112+J113+J114</f>
        <v>0</v>
      </c>
      <c r="K110" s="3"/>
      <c r="L110" s="46"/>
      <c r="M110" s="52"/>
    </row>
    <row r="111" spans="1:13" ht="14.1" customHeight="1" x14ac:dyDescent="0.2">
      <c r="A111" s="73"/>
      <c r="B111" s="76"/>
      <c r="C111" s="88"/>
      <c r="D111" s="34"/>
      <c r="E111" s="34"/>
      <c r="F111" s="38"/>
      <c r="G111" s="38"/>
      <c r="H111" s="29" t="s">
        <v>2</v>
      </c>
      <c r="I111" s="30">
        <f>I116</f>
        <v>0</v>
      </c>
      <c r="J111" s="30">
        <f t="shared" ref="J111" si="57">J116</f>
        <v>0</v>
      </c>
      <c r="K111" s="2"/>
      <c r="L111" s="47"/>
      <c r="M111" s="53"/>
    </row>
    <row r="112" spans="1:13" ht="14.1" customHeight="1" x14ac:dyDescent="0.2">
      <c r="A112" s="73"/>
      <c r="B112" s="76"/>
      <c r="C112" s="88"/>
      <c r="D112" s="34"/>
      <c r="E112" s="34"/>
      <c r="F112" s="38"/>
      <c r="G112" s="38"/>
      <c r="H112" s="19" t="s">
        <v>3</v>
      </c>
      <c r="I112" s="2">
        <v>0</v>
      </c>
      <c r="J112" s="2">
        <v>0</v>
      </c>
      <c r="K112" s="2"/>
      <c r="L112" s="47"/>
      <c r="M112" s="53"/>
    </row>
    <row r="113" spans="1:13" ht="14.1" customHeight="1" x14ac:dyDescent="0.2">
      <c r="A113" s="73"/>
      <c r="B113" s="76"/>
      <c r="C113" s="88"/>
      <c r="D113" s="34"/>
      <c r="E113" s="34"/>
      <c r="F113" s="38"/>
      <c r="G113" s="38"/>
      <c r="H113" s="19" t="s">
        <v>4</v>
      </c>
      <c r="I113" s="2">
        <v>0</v>
      </c>
      <c r="J113" s="2">
        <v>0</v>
      </c>
      <c r="K113" s="2"/>
      <c r="L113" s="47"/>
      <c r="M113" s="53"/>
    </row>
    <row r="114" spans="1:13" ht="21.95" customHeight="1" x14ac:dyDescent="0.2">
      <c r="A114" s="73"/>
      <c r="B114" s="76"/>
      <c r="C114" s="89"/>
      <c r="D114" s="34"/>
      <c r="E114" s="34"/>
      <c r="F114" s="38"/>
      <c r="G114" s="38"/>
      <c r="H114" s="31" t="s">
        <v>5</v>
      </c>
      <c r="I114" s="32">
        <v>0</v>
      </c>
      <c r="J114" s="32">
        <v>0</v>
      </c>
      <c r="K114" s="2"/>
      <c r="L114" s="47"/>
      <c r="M114" s="54"/>
    </row>
    <row r="115" spans="1:13" ht="17.100000000000001" customHeight="1" x14ac:dyDescent="0.2">
      <c r="A115" s="72" t="s">
        <v>16</v>
      </c>
      <c r="B115" s="81" t="s">
        <v>29</v>
      </c>
      <c r="C115" s="87" t="s">
        <v>60</v>
      </c>
      <c r="D115" s="33">
        <v>44927</v>
      </c>
      <c r="E115" s="33">
        <v>45291</v>
      </c>
      <c r="F115" s="40">
        <v>44927</v>
      </c>
      <c r="G115" s="40">
        <v>45291</v>
      </c>
      <c r="H115" s="7" t="s">
        <v>1</v>
      </c>
      <c r="I115" s="2">
        <v>0</v>
      </c>
      <c r="J115" s="2">
        <v>0</v>
      </c>
      <c r="K115" s="2"/>
      <c r="L115" s="90" t="s">
        <v>103</v>
      </c>
      <c r="M115" s="46" t="s">
        <v>97</v>
      </c>
    </row>
    <row r="116" spans="1:13" ht="17.100000000000001" customHeight="1" x14ac:dyDescent="0.2">
      <c r="A116" s="73"/>
      <c r="B116" s="82"/>
      <c r="C116" s="88"/>
      <c r="D116" s="34"/>
      <c r="E116" s="34"/>
      <c r="F116" s="38"/>
      <c r="G116" s="38"/>
      <c r="H116" s="19" t="s">
        <v>2</v>
      </c>
      <c r="I116" s="2">
        <v>0</v>
      </c>
      <c r="J116" s="2">
        <v>0</v>
      </c>
      <c r="K116" s="2"/>
      <c r="L116" s="91"/>
      <c r="M116" s="47"/>
    </row>
    <row r="117" spans="1:13" ht="17.100000000000001" customHeight="1" x14ac:dyDescent="0.2">
      <c r="A117" s="73"/>
      <c r="B117" s="82"/>
      <c r="C117" s="88"/>
      <c r="D117" s="34"/>
      <c r="E117" s="34"/>
      <c r="F117" s="38"/>
      <c r="G117" s="38"/>
      <c r="H117" s="19" t="s">
        <v>3</v>
      </c>
      <c r="I117" s="2">
        <v>0</v>
      </c>
      <c r="J117" s="2">
        <v>0</v>
      </c>
      <c r="K117" s="2"/>
      <c r="L117" s="91"/>
      <c r="M117" s="47"/>
    </row>
    <row r="118" spans="1:13" ht="17.100000000000001" customHeight="1" x14ac:dyDescent="0.2">
      <c r="A118" s="73"/>
      <c r="B118" s="82"/>
      <c r="C118" s="88"/>
      <c r="D118" s="34"/>
      <c r="E118" s="34"/>
      <c r="F118" s="38"/>
      <c r="G118" s="38"/>
      <c r="H118" s="19" t="s">
        <v>4</v>
      </c>
      <c r="I118" s="2">
        <v>0</v>
      </c>
      <c r="J118" s="2">
        <v>0</v>
      </c>
      <c r="K118" s="2"/>
      <c r="L118" s="91"/>
      <c r="M118" s="47"/>
    </row>
    <row r="119" spans="1:13" ht="21.75" customHeight="1" x14ac:dyDescent="0.2">
      <c r="A119" s="74"/>
      <c r="B119" s="83"/>
      <c r="C119" s="89"/>
      <c r="D119" s="35"/>
      <c r="E119" s="35"/>
      <c r="F119" s="39"/>
      <c r="G119" s="39"/>
      <c r="H119" s="19" t="s">
        <v>5</v>
      </c>
      <c r="I119" s="2">
        <v>0</v>
      </c>
      <c r="J119" s="2">
        <v>0</v>
      </c>
      <c r="K119" s="1"/>
      <c r="L119" s="92"/>
      <c r="M119" s="48"/>
    </row>
    <row r="120" spans="1:13" ht="15" customHeight="1" x14ac:dyDescent="0.2">
      <c r="A120" s="72" t="s">
        <v>17</v>
      </c>
      <c r="B120" s="75" t="s">
        <v>53</v>
      </c>
      <c r="C120" s="87" t="s">
        <v>61</v>
      </c>
      <c r="D120" s="33">
        <v>44927</v>
      </c>
      <c r="E120" s="33">
        <v>45291</v>
      </c>
      <c r="F120" s="40">
        <v>44927</v>
      </c>
      <c r="G120" s="40">
        <v>45291</v>
      </c>
      <c r="H120" s="7" t="s">
        <v>1</v>
      </c>
      <c r="I120" s="3">
        <f>I121+I122+I123+I124</f>
        <v>0</v>
      </c>
      <c r="J120" s="3">
        <f t="shared" ref="J120" si="58">J121+J122+J123+J124</f>
        <v>0</v>
      </c>
      <c r="K120" s="3"/>
      <c r="L120" s="90"/>
      <c r="M120" s="52"/>
    </row>
    <row r="121" spans="1:13" ht="15" customHeight="1" x14ac:dyDescent="0.2">
      <c r="A121" s="73"/>
      <c r="B121" s="76"/>
      <c r="C121" s="88"/>
      <c r="D121" s="34"/>
      <c r="E121" s="34"/>
      <c r="F121" s="38"/>
      <c r="G121" s="38"/>
      <c r="H121" s="19" t="s">
        <v>2</v>
      </c>
      <c r="I121" s="2">
        <f>I126+I131+I136+I146</f>
        <v>0</v>
      </c>
      <c r="J121" s="2">
        <f t="shared" ref="J121" si="59">J126+J131+J136+J146</f>
        <v>0</v>
      </c>
      <c r="K121" s="2"/>
      <c r="L121" s="91"/>
      <c r="M121" s="53"/>
    </row>
    <row r="122" spans="1:13" ht="15" customHeight="1" x14ac:dyDescent="0.2">
      <c r="A122" s="73"/>
      <c r="B122" s="76"/>
      <c r="C122" s="88"/>
      <c r="D122" s="34"/>
      <c r="E122" s="34"/>
      <c r="F122" s="38"/>
      <c r="G122" s="38"/>
      <c r="H122" s="19" t="s">
        <v>3</v>
      </c>
      <c r="I122" s="2">
        <f>I127+I132+I137+I147</f>
        <v>0</v>
      </c>
      <c r="J122" s="2">
        <f t="shared" ref="J122" si="60">J127+J132+J137+J147</f>
        <v>0</v>
      </c>
      <c r="K122" s="2"/>
      <c r="L122" s="91"/>
      <c r="M122" s="53"/>
    </row>
    <row r="123" spans="1:13" ht="15" customHeight="1" x14ac:dyDescent="0.2">
      <c r="A123" s="73"/>
      <c r="B123" s="76"/>
      <c r="C123" s="88"/>
      <c r="D123" s="34"/>
      <c r="E123" s="34"/>
      <c r="F123" s="38"/>
      <c r="G123" s="38"/>
      <c r="H123" s="31" t="s">
        <v>4</v>
      </c>
      <c r="I123" s="2">
        <f>I128+I133+I138+I149</f>
        <v>0</v>
      </c>
      <c r="J123" s="2">
        <f t="shared" ref="J123" si="61">J128+J133+J138+J149</f>
        <v>0</v>
      </c>
      <c r="K123" s="2"/>
      <c r="L123" s="91"/>
      <c r="M123" s="53"/>
    </row>
    <row r="124" spans="1:13" ht="21.95" customHeight="1" x14ac:dyDescent="0.2">
      <c r="A124" s="74"/>
      <c r="B124" s="77"/>
      <c r="C124" s="89"/>
      <c r="D124" s="35"/>
      <c r="E124" s="35"/>
      <c r="F124" s="39"/>
      <c r="G124" s="39"/>
      <c r="H124" s="19" t="s">
        <v>5</v>
      </c>
      <c r="I124" s="2">
        <f>I129+I134+I139+I144+I149</f>
        <v>0</v>
      </c>
      <c r="J124" s="2">
        <f t="shared" ref="J124" si="62">J129+J134+J139+J144+J149</f>
        <v>0</v>
      </c>
      <c r="K124" s="2"/>
      <c r="L124" s="92"/>
      <c r="M124" s="54"/>
    </row>
    <row r="125" spans="1:13" ht="14.1" customHeight="1" x14ac:dyDescent="0.2">
      <c r="A125" s="72" t="s">
        <v>18</v>
      </c>
      <c r="B125" s="81" t="s">
        <v>19</v>
      </c>
      <c r="C125" s="87" t="s">
        <v>62</v>
      </c>
      <c r="D125" s="33">
        <v>44927</v>
      </c>
      <c r="E125" s="33">
        <v>45291</v>
      </c>
      <c r="F125" s="40">
        <v>44927</v>
      </c>
      <c r="G125" s="40">
        <v>45291</v>
      </c>
      <c r="H125" s="8" t="s">
        <v>1</v>
      </c>
      <c r="I125" s="2">
        <f>SUM(I126:I129)</f>
        <v>0</v>
      </c>
      <c r="J125" s="2">
        <f t="shared" ref="J125" si="63">SUM(J126:J129)</f>
        <v>0</v>
      </c>
      <c r="K125" s="2"/>
      <c r="L125" s="90" t="s">
        <v>109</v>
      </c>
      <c r="M125" s="46" t="s">
        <v>97</v>
      </c>
    </row>
    <row r="126" spans="1:13" ht="14.1" customHeight="1" x14ac:dyDescent="0.2">
      <c r="A126" s="73"/>
      <c r="B126" s="82"/>
      <c r="C126" s="88"/>
      <c r="D126" s="34"/>
      <c r="E126" s="34"/>
      <c r="F126" s="38"/>
      <c r="G126" s="38"/>
      <c r="H126" s="8" t="s">
        <v>2</v>
      </c>
      <c r="I126" s="11">
        <v>0</v>
      </c>
      <c r="J126" s="11">
        <v>0</v>
      </c>
      <c r="K126" s="2"/>
      <c r="L126" s="91"/>
      <c r="M126" s="47"/>
    </row>
    <row r="127" spans="1:13" ht="14.1" customHeight="1" x14ac:dyDescent="0.2">
      <c r="A127" s="73"/>
      <c r="B127" s="82"/>
      <c r="C127" s="88"/>
      <c r="D127" s="34"/>
      <c r="E127" s="34"/>
      <c r="F127" s="38"/>
      <c r="G127" s="38"/>
      <c r="H127" s="19" t="s">
        <v>3</v>
      </c>
      <c r="I127" s="2">
        <v>0</v>
      </c>
      <c r="J127" s="2">
        <v>0</v>
      </c>
      <c r="K127" s="2"/>
      <c r="L127" s="91"/>
      <c r="M127" s="47"/>
    </row>
    <row r="128" spans="1:13" ht="14.1" customHeight="1" x14ac:dyDescent="0.2">
      <c r="A128" s="73"/>
      <c r="B128" s="82"/>
      <c r="C128" s="88"/>
      <c r="D128" s="34"/>
      <c r="E128" s="34"/>
      <c r="F128" s="38"/>
      <c r="G128" s="38"/>
      <c r="H128" s="19" t="s">
        <v>4</v>
      </c>
      <c r="I128" s="2">
        <v>0</v>
      </c>
      <c r="J128" s="2">
        <v>0</v>
      </c>
      <c r="K128" s="2"/>
      <c r="L128" s="91"/>
      <c r="M128" s="47"/>
    </row>
    <row r="129" spans="1:13" ht="21.95" customHeight="1" x14ac:dyDescent="0.2">
      <c r="A129" s="74"/>
      <c r="B129" s="83"/>
      <c r="C129" s="89"/>
      <c r="D129" s="35"/>
      <c r="E129" s="35"/>
      <c r="F129" s="39"/>
      <c r="G129" s="39"/>
      <c r="H129" s="19" t="s">
        <v>5</v>
      </c>
      <c r="I129" s="2">
        <v>0</v>
      </c>
      <c r="J129" s="2">
        <v>0</v>
      </c>
      <c r="K129" s="1"/>
      <c r="L129" s="92"/>
      <c r="M129" s="48"/>
    </row>
    <row r="130" spans="1:13" ht="110.1" customHeight="1" x14ac:dyDescent="0.2">
      <c r="A130" s="102" t="s">
        <v>20</v>
      </c>
      <c r="B130" s="81" t="s">
        <v>21</v>
      </c>
      <c r="C130" s="87" t="s">
        <v>61</v>
      </c>
      <c r="D130" s="33">
        <v>44927</v>
      </c>
      <c r="E130" s="33">
        <v>45291</v>
      </c>
      <c r="F130" s="40">
        <v>44927</v>
      </c>
      <c r="G130" s="40">
        <v>45291</v>
      </c>
      <c r="H130" s="22" t="s">
        <v>1</v>
      </c>
      <c r="I130" s="18">
        <f>I131+I132+I133+I134</f>
        <v>0</v>
      </c>
      <c r="J130" s="18">
        <f t="shared" ref="J130" si="64">J131+J132+J133+J134</f>
        <v>0</v>
      </c>
      <c r="K130" s="2"/>
      <c r="L130" s="78" t="s">
        <v>118</v>
      </c>
      <c r="M130" s="46" t="s">
        <v>97</v>
      </c>
    </row>
    <row r="131" spans="1:13" ht="110.1" customHeight="1" x14ac:dyDescent="0.2">
      <c r="A131" s="102"/>
      <c r="B131" s="82"/>
      <c r="C131" s="88"/>
      <c r="D131" s="9"/>
      <c r="E131" s="9"/>
      <c r="F131" s="9"/>
      <c r="G131" s="9"/>
      <c r="H131" s="22" t="s">
        <v>2</v>
      </c>
      <c r="I131" s="18">
        <v>0</v>
      </c>
      <c r="J131" s="18">
        <v>0</v>
      </c>
      <c r="K131" s="2"/>
      <c r="L131" s="79"/>
      <c r="M131" s="47"/>
    </row>
    <row r="132" spans="1:13" ht="110.1" customHeight="1" x14ac:dyDescent="0.2">
      <c r="A132" s="102"/>
      <c r="B132" s="82"/>
      <c r="C132" s="88"/>
      <c r="D132" s="9"/>
      <c r="E132" s="9"/>
      <c r="F132" s="9"/>
      <c r="G132" s="9"/>
      <c r="H132" s="22" t="s">
        <v>3</v>
      </c>
      <c r="I132" s="18">
        <v>0</v>
      </c>
      <c r="J132" s="18">
        <v>0</v>
      </c>
      <c r="K132" s="2"/>
      <c r="L132" s="79"/>
      <c r="M132" s="47"/>
    </row>
    <row r="133" spans="1:13" ht="110.1" customHeight="1" x14ac:dyDescent="0.2">
      <c r="A133" s="102"/>
      <c r="B133" s="82"/>
      <c r="C133" s="88"/>
      <c r="D133" s="9"/>
      <c r="E133" s="9"/>
      <c r="F133" s="9"/>
      <c r="G133" s="9"/>
      <c r="H133" s="22" t="s">
        <v>4</v>
      </c>
      <c r="I133" s="18">
        <v>0</v>
      </c>
      <c r="J133" s="18">
        <v>0</v>
      </c>
      <c r="K133" s="2"/>
      <c r="L133" s="79"/>
      <c r="M133" s="47"/>
    </row>
    <row r="134" spans="1:13" ht="129.75" customHeight="1" x14ac:dyDescent="0.2">
      <c r="A134" s="102"/>
      <c r="B134" s="83"/>
      <c r="C134" s="89"/>
      <c r="D134" s="10"/>
      <c r="E134" s="10"/>
      <c r="F134" s="10"/>
      <c r="G134" s="10"/>
      <c r="H134" s="22" t="s">
        <v>5</v>
      </c>
      <c r="I134" s="18">
        <v>0</v>
      </c>
      <c r="J134" s="18">
        <v>0</v>
      </c>
      <c r="K134" s="1"/>
      <c r="L134" s="80"/>
      <c r="M134" s="48"/>
    </row>
    <row r="135" spans="1:13" ht="15.95" customHeight="1" x14ac:dyDescent="0.2">
      <c r="A135" s="72" t="s">
        <v>54</v>
      </c>
      <c r="B135" s="81" t="s">
        <v>22</v>
      </c>
      <c r="C135" s="87" t="s">
        <v>26</v>
      </c>
      <c r="D135" s="33">
        <v>44927</v>
      </c>
      <c r="E135" s="33">
        <v>45291</v>
      </c>
      <c r="F135" s="40">
        <v>44927</v>
      </c>
      <c r="G135" s="40">
        <v>45291</v>
      </c>
      <c r="H135" s="22" t="s">
        <v>1</v>
      </c>
      <c r="I135" s="18">
        <f>SUM(I136:I139)</f>
        <v>0</v>
      </c>
      <c r="J135" s="18">
        <f t="shared" ref="J135" si="65">SUM(J136:J139)</f>
        <v>0</v>
      </c>
      <c r="K135" s="2"/>
      <c r="L135" s="90" t="s">
        <v>101</v>
      </c>
      <c r="M135" s="46" t="s">
        <v>99</v>
      </c>
    </row>
    <row r="136" spans="1:13" ht="15.95" customHeight="1" x14ac:dyDescent="0.2">
      <c r="A136" s="73"/>
      <c r="B136" s="82"/>
      <c r="C136" s="88"/>
      <c r="D136" s="34"/>
      <c r="E136" s="34"/>
      <c r="F136" s="38"/>
      <c r="G136" s="38"/>
      <c r="H136" s="19" t="s">
        <v>2</v>
      </c>
      <c r="I136" s="2">
        <v>0</v>
      </c>
      <c r="J136" s="2">
        <v>0</v>
      </c>
      <c r="K136" s="2"/>
      <c r="L136" s="91"/>
      <c r="M136" s="47"/>
    </row>
    <row r="137" spans="1:13" ht="15.95" customHeight="1" x14ac:dyDescent="0.2">
      <c r="A137" s="73"/>
      <c r="B137" s="82"/>
      <c r="C137" s="88"/>
      <c r="D137" s="34"/>
      <c r="E137" s="34"/>
      <c r="F137" s="38"/>
      <c r="G137" s="38"/>
      <c r="H137" s="19" t="s">
        <v>3</v>
      </c>
      <c r="I137" s="2">
        <v>0</v>
      </c>
      <c r="J137" s="2">
        <v>0</v>
      </c>
      <c r="K137" s="2"/>
      <c r="L137" s="91"/>
      <c r="M137" s="47"/>
    </row>
    <row r="138" spans="1:13" ht="15.95" customHeight="1" x14ac:dyDescent="0.2">
      <c r="A138" s="73"/>
      <c r="B138" s="82"/>
      <c r="C138" s="88"/>
      <c r="D138" s="34"/>
      <c r="E138" s="34"/>
      <c r="F138" s="38"/>
      <c r="G138" s="38"/>
      <c r="H138" s="19" t="s">
        <v>4</v>
      </c>
      <c r="I138" s="4">
        <v>0</v>
      </c>
      <c r="J138" s="4">
        <v>0</v>
      </c>
      <c r="K138" s="2"/>
      <c r="L138" s="91"/>
      <c r="M138" s="47"/>
    </row>
    <row r="139" spans="1:13" ht="21.95" customHeight="1" x14ac:dyDescent="0.2">
      <c r="A139" s="74"/>
      <c r="B139" s="83"/>
      <c r="C139" s="89"/>
      <c r="D139" s="35"/>
      <c r="E139" s="35"/>
      <c r="F139" s="10"/>
      <c r="G139" s="10"/>
      <c r="H139" s="22" t="s">
        <v>5</v>
      </c>
      <c r="I139" s="18">
        <v>0</v>
      </c>
      <c r="J139" s="18">
        <v>0</v>
      </c>
      <c r="K139" s="1"/>
      <c r="L139" s="92"/>
      <c r="M139" s="48"/>
    </row>
    <row r="140" spans="1:13" ht="18" customHeight="1" x14ac:dyDescent="0.2">
      <c r="A140" s="72" t="s">
        <v>55</v>
      </c>
      <c r="B140" s="81" t="s">
        <v>117</v>
      </c>
      <c r="C140" s="87" t="s">
        <v>63</v>
      </c>
      <c r="D140" s="49">
        <v>44927</v>
      </c>
      <c r="E140" s="49">
        <v>45291</v>
      </c>
      <c r="F140" s="40">
        <v>44927</v>
      </c>
      <c r="G140" s="40">
        <v>45291</v>
      </c>
      <c r="H140" s="22" t="s">
        <v>1</v>
      </c>
      <c r="I140" s="2">
        <f>I141</f>
        <v>0</v>
      </c>
      <c r="J140" s="2">
        <f t="shared" ref="J140" si="66">J141</f>
        <v>0</v>
      </c>
      <c r="K140" s="2"/>
      <c r="L140" s="90" t="s">
        <v>98</v>
      </c>
      <c r="M140" s="46" t="s">
        <v>97</v>
      </c>
    </row>
    <row r="141" spans="1:13" ht="18" customHeight="1" x14ac:dyDescent="0.2">
      <c r="A141" s="73"/>
      <c r="B141" s="82"/>
      <c r="C141" s="88"/>
      <c r="D141" s="50"/>
      <c r="E141" s="50"/>
      <c r="F141" s="41"/>
      <c r="G141" s="41"/>
      <c r="H141" s="19" t="s">
        <v>2</v>
      </c>
      <c r="I141" s="2">
        <v>0</v>
      </c>
      <c r="J141" s="2">
        <v>0</v>
      </c>
      <c r="K141" s="2"/>
      <c r="L141" s="91"/>
      <c r="M141" s="47"/>
    </row>
    <row r="142" spans="1:13" ht="18" customHeight="1" x14ac:dyDescent="0.2">
      <c r="A142" s="73"/>
      <c r="B142" s="82"/>
      <c r="C142" s="88"/>
      <c r="D142" s="50"/>
      <c r="E142" s="50"/>
      <c r="F142" s="41"/>
      <c r="G142" s="41"/>
      <c r="H142" s="19" t="s">
        <v>3</v>
      </c>
      <c r="I142" s="18">
        <v>0</v>
      </c>
      <c r="J142" s="18">
        <v>0</v>
      </c>
      <c r="K142" s="2"/>
      <c r="L142" s="91"/>
      <c r="M142" s="47"/>
    </row>
    <row r="143" spans="1:13" ht="18" customHeight="1" x14ac:dyDescent="0.2">
      <c r="A143" s="73"/>
      <c r="B143" s="82"/>
      <c r="C143" s="88"/>
      <c r="D143" s="50"/>
      <c r="E143" s="50"/>
      <c r="F143" s="41"/>
      <c r="G143" s="41"/>
      <c r="H143" s="19" t="s">
        <v>4</v>
      </c>
      <c r="I143" s="18">
        <v>0</v>
      </c>
      <c r="J143" s="18">
        <v>0</v>
      </c>
      <c r="K143" s="2"/>
      <c r="L143" s="91"/>
      <c r="M143" s="47"/>
    </row>
    <row r="144" spans="1:13" ht="21.95" customHeight="1" x14ac:dyDescent="0.2">
      <c r="A144" s="74"/>
      <c r="B144" s="83"/>
      <c r="C144" s="89"/>
      <c r="D144" s="51"/>
      <c r="E144" s="51"/>
      <c r="F144" s="42"/>
      <c r="G144" s="42"/>
      <c r="H144" s="22" t="s">
        <v>5</v>
      </c>
      <c r="I144" s="18">
        <v>0</v>
      </c>
      <c r="J144" s="18">
        <v>0</v>
      </c>
      <c r="K144" s="1"/>
      <c r="L144" s="92"/>
      <c r="M144" s="48"/>
    </row>
    <row r="145" spans="1:13" ht="36.950000000000003" customHeight="1" x14ac:dyDescent="0.2">
      <c r="A145" s="102" t="s">
        <v>56</v>
      </c>
      <c r="B145" s="134" t="s">
        <v>57</v>
      </c>
      <c r="C145" s="87" t="s">
        <v>30</v>
      </c>
      <c r="D145" s="33">
        <v>44927</v>
      </c>
      <c r="E145" s="33">
        <v>45291</v>
      </c>
      <c r="F145" s="40">
        <v>44927</v>
      </c>
      <c r="G145" s="40">
        <v>45291</v>
      </c>
      <c r="H145" s="22" t="s">
        <v>1</v>
      </c>
      <c r="I145" s="18">
        <f>I146+I147+I149</f>
        <v>0</v>
      </c>
      <c r="J145" s="18">
        <f t="shared" ref="J145" si="67">J146+J147+J149</f>
        <v>0</v>
      </c>
      <c r="K145" s="2"/>
      <c r="L145" s="137" t="s">
        <v>110</v>
      </c>
      <c r="M145" s="46" t="s">
        <v>97</v>
      </c>
    </row>
    <row r="146" spans="1:13" ht="36.950000000000003" customHeight="1" x14ac:dyDescent="0.2">
      <c r="A146" s="102"/>
      <c r="B146" s="135"/>
      <c r="C146" s="88"/>
      <c r="D146" s="34"/>
      <c r="E146" s="34"/>
      <c r="F146" s="38"/>
      <c r="G146" s="38"/>
      <c r="H146" s="19" t="s">
        <v>2</v>
      </c>
      <c r="I146" s="18">
        <v>0</v>
      </c>
      <c r="J146" s="18">
        <v>0</v>
      </c>
      <c r="K146" s="2"/>
      <c r="L146" s="138"/>
      <c r="M146" s="47"/>
    </row>
    <row r="147" spans="1:13" ht="36.950000000000003" customHeight="1" x14ac:dyDescent="0.2">
      <c r="A147" s="102"/>
      <c r="B147" s="135"/>
      <c r="C147" s="88"/>
      <c r="D147" s="34"/>
      <c r="E147" s="34"/>
      <c r="F147" s="38"/>
      <c r="G147" s="38"/>
      <c r="H147" s="19" t="s">
        <v>3</v>
      </c>
      <c r="I147" s="18">
        <v>0</v>
      </c>
      <c r="J147" s="18">
        <v>0</v>
      </c>
      <c r="K147" s="2"/>
      <c r="L147" s="138"/>
      <c r="M147" s="47"/>
    </row>
    <row r="148" spans="1:13" ht="36.950000000000003" customHeight="1" x14ac:dyDescent="0.2">
      <c r="A148" s="102"/>
      <c r="B148" s="135"/>
      <c r="C148" s="88"/>
      <c r="D148" s="34"/>
      <c r="E148" s="34"/>
      <c r="F148" s="38"/>
      <c r="G148" s="38"/>
      <c r="H148" s="19" t="s">
        <v>4</v>
      </c>
      <c r="I148" s="18">
        <v>0</v>
      </c>
      <c r="J148" s="18">
        <v>0</v>
      </c>
      <c r="K148" s="2"/>
      <c r="L148" s="138"/>
      <c r="M148" s="47"/>
    </row>
    <row r="149" spans="1:13" ht="36.950000000000003" customHeight="1" x14ac:dyDescent="0.2">
      <c r="A149" s="102"/>
      <c r="B149" s="136"/>
      <c r="C149" s="89"/>
      <c r="D149" s="35"/>
      <c r="E149" s="35"/>
      <c r="F149" s="10"/>
      <c r="G149" s="10"/>
      <c r="H149" s="22" t="s">
        <v>5</v>
      </c>
      <c r="I149" s="18">
        <v>0</v>
      </c>
      <c r="J149" s="18">
        <v>0</v>
      </c>
      <c r="K149" s="1"/>
      <c r="L149" s="139"/>
      <c r="M149" s="48"/>
    </row>
    <row r="150" spans="1:13" ht="20.100000000000001" customHeight="1" x14ac:dyDescent="0.2">
      <c r="A150" s="102" t="s">
        <v>72</v>
      </c>
      <c r="B150" s="131" t="s">
        <v>84</v>
      </c>
      <c r="C150" s="87" t="s">
        <v>75</v>
      </c>
      <c r="D150" s="33">
        <v>44986</v>
      </c>
      <c r="E150" s="33">
        <v>45291</v>
      </c>
      <c r="F150" s="40">
        <v>44986</v>
      </c>
      <c r="G150" s="40">
        <v>45291</v>
      </c>
      <c r="H150" s="22" t="s">
        <v>1</v>
      </c>
      <c r="I150" s="15">
        <f>SUM(I151:I154)</f>
        <v>46</v>
      </c>
      <c r="J150" s="15">
        <f t="shared" ref="J150" si="68">SUM(J151:J154)</f>
        <v>46</v>
      </c>
      <c r="K150" s="1">
        <f t="shared" ref="K150:K152" si="69">ROUND((J150/I150)*100,2)</f>
        <v>100</v>
      </c>
      <c r="L150" s="90" t="s">
        <v>107</v>
      </c>
      <c r="M150" s="46" t="s">
        <v>97</v>
      </c>
    </row>
    <row r="151" spans="1:13" ht="20.100000000000001" customHeight="1" x14ac:dyDescent="0.2">
      <c r="A151" s="102"/>
      <c r="B151" s="132"/>
      <c r="C151" s="88"/>
      <c r="D151" s="34"/>
      <c r="E151" s="34"/>
      <c r="F151" s="38"/>
      <c r="G151" s="38"/>
      <c r="H151" s="19" t="s">
        <v>2</v>
      </c>
      <c r="I151" s="18">
        <v>0</v>
      </c>
      <c r="J151" s="18">
        <v>0</v>
      </c>
      <c r="K151" s="2"/>
      <c r="L151" s="91"/>
      <c r="M151" s="47"/>
    </row>
    <row r="152" spans="1:13" ht="20.100000000000001" customHeight="1" x14ac:dyDescent="0.2">
      <c r="A152" s="102"/>
      <c r="B152" s="132"/>
      <c r="C152" s="88"/>
      <c r="D152" s="34"/>
      <c r="E152" s="34"/>
      <c r="F152" s="38"/>
      <c r="G152" s="38"/>
      <c r="H152" s="19" t="s">
        <v>3</v>
      </c>
      <c r="I152" s="18">
        <v>46</v>
      </c>
      <c r="J152" s="18">
        <v>46</v>
      </c>
      <c r="K152" s="2">
        <f t="shared" si="69"/>
        <v>100</v>
      </c>
      <c r="L152" s="91"/>
      <c r="M152" s="47"/>
    </row>
    <row r="153" spans="1:13" ht="20.100000000000001" customHeight="1" x14ac:dyDescent="0.2">
      <c r="A153" s="102"/>
      <c r="B153" s="132"/>
      <c r="C153" s="88"/>
      <c r="D153" s="34"/>
      <c r="E153" s="34"/>
      <c r="F153" s="38"/>
      <c r="G153" s="38"/>
      <c r="H153" s="19" t="s">
        <v>4</v>
      </c>
      <c r="I153" s="18">
        <v>0</v>
      </c>
      <c r="J153" s="18">
        <v>0</v>
      </c>
      <c r="K153" s="2"/>
      <c r="L153" s="91"/>
      <c r="M153" s="47"/>
    </row>
    <row r="154" spans="1:13" ht="25.5" x14ac:dyDescent="0.2">
      <c r="A154" s="102"/>
      <c r="B154" s="133"/>
      <c r="C154" s="89"/>
      <c r="D154" s="35"/>
      <c r="E154" s="35"/>
      <c r="F154" s="10"/>
      <c r="G154" s="10"/>
      <c r="H154" s="22" t="s">
        <v>5</v>
      </c>
      <c r="I154" s="18">
        <v>0</v>
      </c>
      <c r="J154" s="18">
        <v>0</v>
      </c>
      <c r="K154" s="2"/>
      <c r="L154" s="92"/>
      <c r="M154" s="48"/>
    </row>
    <row r="155" spans="1:13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3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3" x14ac:dyDescent="0.2">
      <c r="A157" s="5"/>
      <c r="B157" s="43" t="s">
        <v>104</v>
      </c>
      <c r="C157" s="43"/>
      <c r="D157" s="43"/>
      <c r="E157" s="5"/>
      <c r="F157" s="5"/>
      <c r="G157" s="5"/>
      <c r="H157" s="5"/>
      <c r="I157" s="5"/>
      <c r="J157" s="5"/>
      <c r="K157" s="5"/>
      <c r="L157" s="5"/>
    </row>
    <row r="158" spans="1:13" x14ac:dyDescent="0.2">
      <c r="A158" s="5"/>
      <c r="B158" s="43" t="s">
        <v>105</v>
      </c>
      <c r="C158" s="43"/>
      <c r="D158" s="43"/>
      <c r="E158" s="5"/>
      <c r="F158" s="5"/>
      <c r="G158" s="5"/>
      <c r="H158" s="5"/>
      <c r="I158" s="5"/>
      <c r="J158" s="5"/>
      <c r="K158" s="5"/>
      <c r="L158" s="5"/>
    </row>
    <row r="159" spans="1:13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3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1:12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1:12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1:12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1:12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1:12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1:12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1:12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1:12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1:12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1:12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1:12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</row>
    <row r="261" spans="1:12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</row>
    <row r="262" spans="1:12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</row>
    <row r="263" spans="1:12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 spans="1:12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</row>
    <row r="265" spans="1:12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</row>
    <row r="266" spans="1:12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</row>
    <row r="267" spans="1:12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 spans="1:12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</row>
    <row r="269" spans="1:12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</row>
    <row r="270" spans="1:12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</row>
    <row r="271" spans="1:12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</row>
    <row r="272" spans="1:12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</row>
    <row r="273" spans="1:12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</row>
    <row r="274" spans="1:12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</row>
    <row r="275" spans="1:12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 spans="1:12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</row>
    <row r="277" spans="1:12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</row>
    <row r="278" spans="1:12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</row>
    <row r="279" spans="1:12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</row>
    <row r="280" spans="1:12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 spans="1:12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 spans="1:12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</row>
    <row r="283" spans="1:12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1:12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 spans="1:12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1:12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 spans="1:12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</row>
    <row r="288" spans="1:12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</row>
    <row r="289" spans="1:12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 spans="1:12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</row>
  </sheetData>
  <mergeCells count="164">
    <mergeCell ref="A150:A154"/>
    <mergeCell ref="B150:B154"/>
    <mergeCell ref="C150:C154"/>
    <mergeCell ref="L150:L154"/>
    <mergeCell ref="A140:A144"/>
    <mergeCell ref="B140:B144"/>
    <mergeCell ref="C140:C144"/>
    <mergeCell ref="D140:D144"/>
    <mergeCell ref="E140:E144"/>
    <mergeCell ref="L140:L144"/>
    <mergeCell ref="A145:A149"/>
    <mergeCell ref="B145:B149"/>
    <mergeCell ref="C145:C149"/>
    <mergeCell ref="L145:L149"/>
    <mergeCell ref="A15:A19"/>
    <mergeCell ref="B15:B19"/>
    <mergeCell ref="C15:C19"/>
    <mergeCell ref="L15:L19"/>
    <mergeCell ref="A50:A54"/>
    <mergeCell ref="B50:B54"/>
    <mergeCell ref="C50:C54"/>
    <mergeCell ref="L50:L54"/>
    <mergeCell ref="A30:A34"/>
    <mergeCell ref="B30:B34"/>
    <mergeCell ref="C30:C34"/>
    <mergeCell ref="L25:L29"/>
    <mergeCell ref="A20:A24"/>
    <mergeCell ref="A25:A29"/>
    <mergeCell ref="C20:C24"/>
    <mergeCell ref="C25:C29"/>
    <mergeCell ref="B20:B24"/>
    <mergeCell ref="L20:L24"/>
    <mergeCell ref="B25:B29"/>
    <mergeCell ref="E35:E39"/>
    <mergeCell ref="A35:A39"/>
    <mergeCell ref="B35:B39"/>
    <mergeCell ref="C35:C39"/>
    <mergeCell ref="L35:L39"/>
    <mergeCell ref="I3:I4"/>
    <mergeCell ref="A10:A14"/>
    <mergeCell ref="B10:B14"/>
    <mergeCell ref="C10:C14"/>
    <mergeCell ref="L10:L14"/>
    <mergeCell ref="C5:C9"/>
    <mergeCell ref="I1:L1"/>
    <mergeCell ref="A3:A4"/>
    <mergeCell ref="B3:B4"/>
    <mergeCell ref="C3:C4"/>
    <mergeCell ref="D3:E3"/>
    <mergeCell ref="H3:H4"/>
    <mergeCell ref="L3:L4"/>
    <mergeCell ref="A2:L2"/>
    <mergeCell ref="A5:A9"/>
    <mergeCell ref="B5:B9"/>
    <mergeCell ref="L5:L9"/>
    <mergeCell ref="F3:G3"/>
    <mergeCell ref="J3:J4"/>
    <mergeCell ref="K3:K4"/>
    <mergeCell ref="B55:B59"/>
    <mergeCell ref="C55:C59"/>
    <mergeCell ref="L55:L59"/>
    <mergeCell ref="C80:C84"/>
    <mergeCell ref="L80:L84"/>
    <mergeCell ref="A70:A74"/>
    <mergeCell ref="B70:B74"/>
    <mergeCell ref="C70:C74"/>
    <mergeCell ref="L70:L74"/>
    <mergeCell ref="A75:A79"/>
    <mergeCell ref="B75:B79"/>
    <mergeCell ref="C75:C79"/>
    <mergeCell ref="L75:L79"/>
    <mergeCell ref="L85:L89"/>
    <mergeCell ref="B60:B64"/>
    <mergeCell ref="C60:C64"/>
    <mergeCell ref="L60:L64"/>
    <mergeCell ref="A135:A139"/>
    <mergeCell ref="B135:B139"/>
    <mergeCell ref="C135:C139"/>
    <mergeCell ref="L135:L139"/>
    <mergeCell ref="A130:A134"/>
    <mergeCell ref="B130:B134"/>
    <mergeCell ref="C130:C134"/>
    <mergeCell ref="L130:L134"/>
    <mergeCell ref="A120:A124"/>
    <mergeCell ref="B120:B124"/>
    <mergeCell ref="C120:C124"/>
    <mergeCell ref="L120:L124"/>
    <mergeCell ref="A125:A129"/>
    <mergeCell ref="B125:B129"/>
    <mergeCell ref="C125:C129"/>
    <mergeCell ref="L125:L129"/>
    <mergeCell ref="A100:A104"/>
    <mergeCell ref="B100:B104"/>
    <mergeCell ref="C100:C104"/>
    <mergeCell ref="L100:L104"/>
    <mergeCell ref="A115:A119"/>
    <mergeCell ref="B115:B119"/>
    <mergeCell ref="C115:C119"/>
    <mergeCell ref="L115:L119"/>
    <mergeCell ref="A105:A109"/>
    <mergeCell ref="B105:B109"/>
    <mergeCell ref="C105:C109"/>
    <mergeCell ref="L105:L109"/>
    <mergeCell ref="A110:A114"/>
    <mergeCell ref="B110:B114"/>
    <mergeCell ref="C110:C114"/>
    <mergeCell ref="L110:L114"/>
    <mergeCell ref="B45:B49"/>
    <mergeCell ref="L95:L99"/>
    <mergeCell ref="B80:B84"/>
    <mergeCell ref="C90:C94"/>
    <mergeCell ref="A40:A44"/>
    <mergeCell ref="B40:B44"/>
    <mergeCell ref="C40:C44"/>
    <mergeCell ref="C45:C49"/>
    <mergeCell ref="A45:A49"/>
    <mergeCell ref="A85:A89"/>
    <mergeCell ref="L45:L49"/>
    <mergeCell ref="B85:B89"/>
    <mergeCell ref="C85:C89"/>
    <mergeCell ref="A60:A64"/>
    <mergeCell ref="L90:L94"/>
    <mergeCell ref="B95:B99"/>
    <mergeCell ref="C95:C99"/>
    <mergeCell ref="A65:A69"/>
    <mergeCell ref="B65:B69"/>
    <mergeCell ref="C65:C69"/>
    <mergeCell ref="L65:L69"/>
    <mergeCell ref="A55:A59"/>
    <mergeCell ref="A90:A94"/>
    <mergeCell ref="B90:B94"/>
    <mergeCell ref="M3:M4"/>
    <mergeCell ref="M5:M9"/>
    <mergeCell ref="M10:M14"/>
    <mergeCell ref="M15:M19"/>
    <mergeCell ref="M20:M24"/>
    <mergeCell ref="M25:M29"/>
    <mergeCell ref="M30:M34"/>
    <mergeCell ref="M35:M39"/>
    <mergeCell ref="L30:L34"/>
    <mergeCell ref="M135:M139"/>
    <mergeCell ref="M140:M144"/>
    <mergeCell ref="M145:M149"/>
    <mergeCell ref="M150:M154"/>
    <mergeCell ref="G35:G39"/>
    <mergeCell ref="M90:M94"/>
    <mergeCell ref="M95:M99"/>
    <mergeCell ref="M100:M104"/>
    <mergeCell ref="M105:M109"/>
    <mergeCell ref="M110:M114"/>
    <mergeCell ref="M115:M119"/>
    <mergeCell ref="M120:M124"/>
    <mergeCell ref="M125:M129"/>
    <mergeCell ref="M130:M134"/>
    <mergeCell ref="M45:M49"/>
    <mergeCell ref="M50:M54"/>
    <mergeCell ref="M55:M59"/>
    <mergeCell ref="M60:M64"/>
    <mergeCell ref="M65:M69"/>
    <mergeCell ref="M70:M74"/>
    <mergeCell ref="M75:M79"/>
    <mergeCell ref="M80:M84"/>
    <mergeCell ref="M85:M89"/>
    <mergeCell ref="M40:M44"/>
  </mergeCells>
  <pageMargins left="0.39370078740157483" right="0.19685039370078741" top="0.31496062992125984" bottom="0.31496062992125984" header="0.31496062992125984" footer="0.31496062992125984"/>
  <pageSetup paperSize="9" scale="71" fitToWidth="4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2024-02-09T07:27:22Z</cp:lastPrinted>
  <dcterms:created xsi:type="dcterms:W3CDTF">1996-10-08T23:32:33Z</dcterms:created>
  <dcterms:modified xsi:type="dcterms:W3CDTF">2024-02-26T10:03:20Z</dcterms:modified>
</cp:coreProperties>
</file>