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2220" windowWidth="15480" windowHeight="6000"/>
  </bookViews>
  <sheets>
    <sheet name="Приложение" sheetId="6" r:id="rId1"/>
  </sheets>
  <definedNames>
    <definedName name="_xlnm.Print_Area" localSheetId="0">Приложение!$A$1:$M$159</definedName>
  </definedNames>
  <calcPr calcId="145621"/>
</workbook>
</file>

<file path=xl/calcChain.xml><?xml version="1.0" encoding="utf-8"?>
<calcChain xmlns="http://schemas.openxmlformats.org/spreadsheetml/2006/main">
  <c r="I83" i="6" l="1"/>
  <c r="I82" i="6" l="1"/>
  <c r="J129" i="6" l="1"/>
  <c r="J128" i="6"/>
  <c r="J127" i="6"/>
  <c r="J126" i="6"/>
  <c r="I127" i="6"/>
  <c r="I128" i="6"/>
  <c r="I129" i="6"/>
  <c r="I126" i="6"/>
  <c r="K127" i="6"/>
  <c r="K128" i="6"/>
  <c r="K129" i="6"/>
  <c r="K126" i="6"/>
  <c r="K108" i="6" l="1"/>
  <c r="K98" i="6"/>
  <c r="K97" i="6"/>
  <c r="K93" i="6"/>
  <c r="K88" i="6"/>
  <c r="K78" i="6"/>
  <c r="K73" i="6"/>
  <c r="K68" i="6"/>
  <c r="K63" i="6"/>
  <c r="K38" i="6"/>
  <c r="K37" i="6"/>
  <c r="K36" i="6"/>
  <c r="J31" i="6"/>
  <c r="J32" i="6"/>
  <c r="J33" i="6"/>
  <c r="K153" i="6"/>
  <c r="K152" i="6" l="1"/>
  <c r="K28" i="6"/>
  <c r="K23" i="6"/>
  <c r="K22" i="6"/>
  <c r="K116" i="6"/>
  <c r="K112" i="6"/>
  <c r="K113" i="6"/>
  <c r="K114" i="6"/>
  <c r="K130" i="6"/>
  <c r="K135" i="6"/>
  <c r="K140" i="6"/>
  <c r="K145" i="6"/>
  <c r="J16" i="6"/>
  <c r="J17" i="6"/>
  <c r="J18" i="6"/>
  <c r="J19" i="6"/>
  <c r="J20" i="6"/>
  <c r="J25" i="6"/>
  <c r="J34" i="6"/>
  <c r="J35" i="6"/>
  <c r="J51" i="6"/>
  <c r="J54" i="6"/>
  <c r="J57" i="6"/>
  <c r="J58" i="6"/>
  <c r="J60" i="6"/>
  <c r="J65" i="6"/>
  <c r="J70" i="6"/>
  <c r="J75" i="6"/>
  <c r="J82" i="6"/>
  <c r="J83" i="6"/>
  <c r="J85" i="6"/>
  <c r="J90" i="6"/>
  <c r="J95" i="6"/>
  <c r="J103" i="6"/>
  <c r="J105" i="6"/>
  <c r="J116" i="6"/>
  <c r="J112" i="6"/>
  <c r="J113" i="6"/>
  <c r="J114" i="6"/>
  <c r="J130" i="6"/>
  <c r="J135" i="6"/>
  <c r="J140" i="6"/>
  <c r="J145" i="6"/>
  <c r="J150" i="6"/>
  <c r="J111" i="6" l="1"/>
  <c r="K111" i="6"/>
  <c r="K110" i="6" s="1"/>
  <c r="J100" i="6"/>
  <c r="J125" i="6"/>
  <c r="J14" i="6"/>
  <c r="K125" i="6"/>
  <c r="J80" i="6"/>
  <c r="J53" i="6"/>
  <c r="J55" i="6"/>
  <c r="J12" i="6"/>
  <c r="J30" i="6"/>
  <c r="J13" i="6"/>
  <c r="J8" i="6" s="1"/>
  <c r="J11" i="6"/>
  <c r="J6" i="6" s="1"/>
  <c r="J9" i="6"/>
  <c r="J110" i="6"/>
  <c r="J10" i="6"/>
  <c r="J52" i="6"/>
  <c r="J15" i="6"/>
  <c r="I17" i="6"/>
  <c r="K17" i="6" s="1"/>
  <c r="I18" i="6"/>
  <c r="K18" i="6" s="1"/>
  <c r="I19" i="6"/>
  <c r="I16" i="6"/>
  <c r="I25" i="6"/>
  <c r="K25" i="6" s="1"/>
  <c r="J50" i="6" l="1"/>
  <c r="J7" i="6"/>
  <c r="I58" i="6"/>
  <c r="K58" i="6" s="1"/>
  <c r="K83" i="6"/>
  <c r="K82" i="6"/>
  <c r="J5" i="6" l="1"/>
  <c r="I95" i="6"/>
  <c r="K95" i="6" s="1"/>
  <c r="I20" i="6" l="1"/>
  <c r="K20" i="6" s="1"/>
  <c r="I32" i="6" l="1"/>
  <c r="K32" i="6" s="1"/>
  <c r="I33" i="6"/>
  <c r="K33" i="6" s="1"/>
  <c r="I34" i="6"/>
  <c r="I31" i="6"/>
  <c r="K31" i="6" s="1"/>
  <c r="I75" i="6"/>
  <c r="K75" i="6" s="1"/>
  <c r="I54" i="6" l="1"/>
  <c r="I51" i="6"/>
  <c r="I57" i="6" l="1"/>
  <c r="I52" i="6" s="1"/>
  <c r="K52" i="6" s="1"/>
  <c r="I70" i="6" l="1"/>
  <c r="K70" i="6" s="1"/>
  <c r="I150" i="6" l="1"/>
  <c r="K150" i="6" s="1"/>
  <c r="I35" i="6" l="1"/>
  <c r="K35" i="6" s="1"/>
  <c r="I30" i="6" l="1"/>
  <c r="K30" i="6" s="1"/>
  <c r="I12" i="6"/>
  <c r="K12" i="6" s="1"/>
  <c r="I13" i="6"/>
  <c r="K13" i="6" s="1"/>
  <c r="I11" i="6"/>
  <c r="K11" i="6" s="1"/>
  <c r="I14" i="6"/>
  <c r="I112" i="6"/>
  <c r="I113" i="6"/>
  <c r="I145" i="6"/>
  <c r="I140" i="6"/>
  <c r="I135" i="6"/>
  <c r="I130" i="6"/>
  <c r="I116" i="6"/>
  <c r="I105" i="6"/>
  <c r="K105" i="6" s="1"/>
  <c r="I103" i="6"/>
  <c r="K103" i="6" s="1"/>
  <c r="I90" i="6"/>
  <c r="K90" i="6" s="1"/>
  <c r="I85" i="6"/>
  <c r="K85" i="6" s="1"/>
  <c r="I80" i="6"/>
  <c r="K80" i="6" s="1"/>
  <c r="I65" i="6"/>
  <c r="K65" i="6" s="1"/>
  <c r="I60" i="6"/>
  <c r="K60" i="6" s="1"/>
  <c r="I55" i="6"/>
  <c r="K55" i="6" s="1"/>
  <c r="I114" i="6"/>
  <c r="I15" i="6"/>
  <c r="K15" i="6" s="1"/>
  <c r="I125" i="6"/>
  <c r="I100" i="6" l="1"/>
  <c r="K100" i="6" s="1"/>
  <c r="I53" i="6"/>
  <c r="I9" i="6"/>
  <c r="I7" i="6"/>
  <c r="K7" i="6" s="1"/>
  <c r="I111" i="6"/>
  <c r="I110" i="6" s="1"/>
  <c r="I10" i="6"/>
  <c r="K10" i="6" s="1"/>
  <c r="I8" i="6" l="1"/>
  <c r="K8" i="6" s="1"/>
  <c r="K53" i="6"/>
  <c r="I50" i="6"/>
  <c r="K50" i="6" s="1"/>
  <c r="I6" i="6"/>
  <c r="I5" i="6" l="1"/>
  <c r="K5" i="6" s="1"/>
  <c r="K6" i="6"/>
</calcChain>
</file>

<file path=xl/sharedStrings.xml><?xml version="1.0" encoding="utf-8"?>
<sst xmlns="http://schemas.openxmlformats.org/spreadsheetml/2006/main" count="317" uniqueCount="118">
  <si>
    <t>всего</t>
  </si>
  <si>
    <t>федеральный бюджет</t>
  </si>
  <si>
    <t>областной бюджет</t>
  </si>
  <si>
    <t>городской бюджет</t>
  </si>
  <si>
    <t>внебюджетные источники</t>
  </si>
  <si>
    <t>1.1</t>
  </si>
  <si>
    <t>2</t>
  </si>
  <si>
    <t>2.1</t>
  </si>
  <si>
    <t>мероприятие - организация работ по озеленению города</t>
  </si>
  <si>
    <t>2.2</t>
  </si>
  <si>
    <t>мероприятие - организация работ по обслуживанию уличного и дворового освещения в городе</t>
  </si>
  <si>
    <t>2.3</t>
  </si>
  <si>
    <t>мероприятие - организация работ по содержанию мест захоронения</t>
  </si>
  <si>
    <t>3</t>
  </si>
  <si>
    <t>3.1</t>
  </si>
  <si>
    <t>3.1.1</t>
  </si>
  <si>
    <t>3.2</t>
  </si>
  <si>
    <t>3.2.1</t>
  </si>
  <si>
    <t>мероприятие - тепловая изоляция трубопроводов и оборудования, разводящих трубопроводов отопления и горячего водоснабжения в зданиях, строениях и сооружениях</t>
  </si>
  <si>
    <t>3.2.2</t>
  </si>
  <si>
    <t>мероприятие - повышение энергоэффективности систем освещения зданий, строений и сооружений</t>
  </si>
  <si>
    <t>начало реализации</t>
  </si>
  <si>
    <t>окончание реализации</t>
  </si>
  <si>
    <t>ОАО "ЭнергосбыТ плюс"</t>
  </si>
  <si>
    <t>мероприятие - организация повышения квалификации руководителей, специалистов органов местного самоуправления, организаций с муниципальным участием, организаций осуществляющих регулируемые виды деятельности, по курсу "Энергосбережение и повышение энергетической эффективности"</t>
  </si>
  <si>
    <t>1.2</t>
  </si>
  <si>
    <t>Отдельное мероприятие "Развитие и модернизация системы теплоснабжения города"</t>
  </si>
  <si>
    <t xml:space="preserve">Наименование муниципальной программы, 
подпрограммы, отдельного мероприятия, проекта, мероприятия 
</t>
  </si>
  <si>
    <t>Ответственный исполнитель, соисполнитель, участник</t>
  </si>
  <si>
    <t>Источник финансирования</t>
  </si>
  <si>
    <t>1.1.1</t>
  </si>
  <si>
    <t>Отдельное мероприятие "Развитие и модернизация систем водоснабжения и водоотведения города"</t>
  </si>
  <si>
    <t>1.2.1</t>
  </si>
  <si>
    <t>2.1.1</t>
  </si>
  <si>
    <t>2.1.2</t>
  </si>
  <si>
    <t>2.2.1</t>
  </si>
  <si>
    <t>2.2.2</t>
  </si>
  <si>
    <t>2.3.1</t>
  </si>
  <si>
    <t>Отдельное мероприятие "Совершенствование энергетического менеджмента"</t>
  </si>
  <si>
    <t>1.3</t>
  </si>
  <si>
    <t>1.3.1</t>
  </si>
  <si>
    <t>Отдельное мероприятие "Обеспечение содержания мест захоронения, соблюдение этических норм"</t>
  </si>
  <si>
    <t>Отдельное мероприятие "Улучшение качества мероприятий по обслуживанию уличного и дворового освещения  в целях безопасного дорожного движения и передвижения населения города"</t>
  </si>
  <si>
    <t>Отдельное мероприятие "Повышение осведомленности жителей о деятельности в сфере ЖКХ города Вятские Поляны"</t>
  </si>
  <si>
    <t>х</t>
  </si>
  <si>
    <t>мероприятие - размещение информации в СМИ о деятельности в сфере ЖКХ</t>
  </si>
  <si>
    <t>мероприятие- предоставление услуг по поставке электроэнергии (уличное освещение)</t>
  </si>
  <si>
    <t>Отдельное мероприятие "Повышение эффективности использования энергоресурсов в жилищном фонде, сокращение финансовых затрат на потребление энергоресурсов"</t>
  </si>
  <si>
    <t>3.2.3</t>
  </si>
  <si>
    <t>3.2.4</t>
  </si>
  <si>
    <t>мероприятие - повышение энергетической эффективности объектов наружного освещения и рекламы, в т.ч. направленных на замену светильников уличного освещения на энергоэффективные; замену неизолированных проводов на самонесущие изолированные провода, кабельные линии, установку светодиодных ламп</t>
  </si>
  <si>
    <t>Отдельное мероприятие "Обеспечение сохранения и восстановления городских лесов, парков, зеленых насаждений города"</t>
  </si>
  <si>
    <t>Первый заместитель главы администрации города, начальник управления по вопросам жизнеобеспечения администрации города Вятские Поляны</t>
  </si>
  <si>
    <t>Первый заместитель главы администрации города; начальник управления по вопросам жизнеобеспечения администрации города Вятские Поляны; руководители организаций бюджетной сферы города; руководители РСО и УК города</t>
  </si>
  <si>
    <t>Первый заместитель главы администрации города, начальник управления по вопросам жизнеобеспечения администрации города Вятские Поляны, руководители организаций бюджетной сферы города</t>
  </si>
  <si>
    <t>Первый заместитель главы администрации города; руководители УК, ТСЖ, ЖК</t>
  </si>
  <si>
    <t>Первый заместитель главы администрации города, руководители УК, ТСЖ, ЖК</t>
  </si>
  <si>
    <t>Начальник управления по вопросам жизнеобеспечения администрации города Вятские Поляны</t>
  </si>
  <si>
    <t xml:space="preserve">мероприятие - реконструкция системы водоснабжения города Вятские Поляны
</t>
  </si>
  <si>
    <t>Муниципальная программа муниципального образования городского округа город Вятские Поляны Кировской области "Развитие жилищно-коммунальной инфраструктуры города Вятские Поляны" на 2020-2030 годы</t>
  </si>
  <si>
    <t>подпрограмма "Модернизация и реформирование жилищно-коммунального хозяйства города Вятские Поляны"  на 2020-2030 годы</t>
  </si>
  <si>
    <t>подпрограмма "Обеспечение благоустройства города Вятские Поляны" на 2020-2030 годы</t>
  </si>
  <si>
    <t>подпрограмма "Энергосбережение и повышение энергетической эффективности города Вятские Поляны" на 2020-2030 годы</t>
  </si>
  <si>
    <t>4</t>
  </si>
  <si>
    <t>начальник Управления 
социальной политики администрации города</t>
  </si>
  <si>
    <t>2.1.2.1</t>
  </si>
  <si>
    <t>мероприятие - прочие мероприятия по благоустройству (пляж, парки, леса пригородные), в том числе:</t>
  </si>
  <si>
    <t>мероприятие - оборудование (дооборудование) пляжей (мест отдыха людей у воды)</t>
  </si>
  <si>
    <t>Отдел гражданской обороны, чрезвычайной ситуации, охраны труда и муниципального жилищного контроля управления по вопросам жизнеобеспечения</t>
  </si>
  <si>
    <t>2.1.2.2</t>
  </si>
  <si>
    <t>отдельное мероприятие "Дополнительная мера социальной поддержки отдельных категорий граждан, проживающих на территории города Вятские Поляны, в виде обеспечения и доставки твердого топлива"</t>
  </si>
  <si>
    <t>мероприятие - установка ТКУ заводского изготовления без постоянного присутствия обслуживающего персонала с подводящими инженерными коммуникациями в г. Вятские Поляны Кировской области (установка блочной газовой котельной МКДОУ детский сад №8 «Паровозик» по ул. Дзержинского, 74А в городе Вятские Поляны с подключением к ней жилых домов по ул. Дзержинского, 88 и 88А)</t>
  </si>
  <si>
    <t>мероприятие - финансирование (возмещение) затрат на приобретение коммунальной техники по договору финансовой аренды (лизинга)</t>
  </si>
  <si>
    <t>2.2.3</t>
  </si>
  <si>
    <t>филиал ПАО "Россети Центра и Приволжье - "Кировэнерго"</t>
  </si>
  <si>
    <t>мероприятие - устройство уличного освещения в муниципальном образовании городского округа город Вятские Поляны Кировской области (устройство наружного освещения улицы Деповская от перекрестка улиц Дзержинского Деповская до жилого дома № 32а в городе Вятские Поляны Кировской области)</t>
  </si>
  <si>
    <t>1.1.2</t>
  </si>
  <si>
    <t xml:space="preserve">мероприятие -  подключение (технологическое присоединение) газоиспользующего оборудования и объекта "Установка ТКУ заводского изготовления без постоянного присутствия обслуживающего персонала с подводящими инженерными коммуникациями в г. Вятские Поляны Кировской области" </t>
  </si>
  <si>
    <t>Первый заместитель главы администрации города, начальник управления по вопросам жизнеобеспечения администрации города Вятские Поляны;АО "Газпром газораспределение Киров"</t>
  </si>
  <si>
    <t>Директор ООО "Наш город"</t>
  </si>
  <si>
    <t>Директор ООО "Наш город"; филиал ПАО "Россети Центра и Приволжье - "Кировэнерго"</t>
  </si>
  <si>
    <t>Заместитель главы администрации города; первый заместитель главы администрации города;директор ООО "Наш город"; начальник управления по вопросам жизнеобеспечения администрации города Вятские Поляны</t>
  </si>
  <si>
    <t>Директор ООО "Наш город", ООО "Вятскополянский комбинат "Здоровье"</t>
  </si>
  <si>
    <t>Первый заместитель главы администрации города, начальник управления по вопросам жизнеобеспечения администрации города Вятские Поляны; директор МБУ "Организация капитального строительства города Вятские Поляны"; генеральный директор ООО "Водоканал"</t>
  </si>
  <si>
    <t>Первый заместитель главы администрации города, начальник управления по вопросам жизнеобеспечения администрации города Вятские Поляны; ООО "Теплоснаб"; ИП Хорошавин Алексей Викторович</t>
  </si>
  <si>
    <t>Плановый срок</t>
  </si>
  <si>
    <t>Фактический срок</t>
  </si>
  <si>
    <t>Плановые расходы за 2024 год,       тыс. руб.</t>
  </si>
  <si>
    <t>Кассовые расходы за 2024 год,       тыс. руб.</t>
  </si>
  <si>
    <t>Отношение кассовых расходов к плановым, %</t>
  </si>
  <si>
    <t xml:space="preserve">Результат реализации 
мероприятия муниципальной программы
 (краткое описание)
</t>
  </si>
  <si>
    <t>Статус выполнения мероприятия</t>
  </si>
  <si>
    <t>Отчет
реализации за 2024 год муниципальной программы муниципального образования городского округа город Вятские Поляны Кировской области "Развитие жилищно-коммунальной инфраструктуры города Вятские Поляны" на 2020-2030  годы</t>
  </si>
  <si>
    <t xml:space="preserve">Приложение 1 к Годовому отчету </t>
  </si>
  <si>
    <t>Проводились информационно-разъяснительные работы среди населения, в т.ч. информация размещалась на официальном сайте администрации г. Вятские Поляны, в газете "Вятско-Полянская правда", на стендах многоквартирных домов, доводились на совещаниях в рабочем порядке до исполнителей.</t>
  </si>
  <si>
    <t>выполнено</t>
  </si>
  <si>
    <t>не выполнено</t>
  </si>
  <si>
    <t>Управляющими компаниями города устанавливались светильники с датчиками движения, лампы энергосберегающие в местах общего пользования за счет платежей на текущий ремонт собственников МКД</t>
  </si>
  <si>
    <t xml:space="preserve">Обеспечение наличия уличного освещения в городе, услуга предоставляется АО "ЭнергосбыТ плюс". </t>
  </si>
  <si>
    <t xml:space="preserve">В рамках заключенного муниципального контракта от 25.07.2022 № 03402000033220079300001 с ООО СК «Комплексная безопасность» работы подрядной организацией выполнены не в полном объеме. Выполнение работ было перенесено на 2024 год. С 01.05.2024 по 30.06.2024 продолжено выполнение корректировки проектной документации, работы приостановлены. 19.11.2024 организовано проведение открытого аукциона в электронной форме на определение подрядчика для выполнения работ по завершению реконструкции объекта. Срок окончания подачи заявок 25.11.2024 – заявок не поступило. 
В декабре 2024 года администрацией города Вятские Поляны создано муниципальное бюджетное учреждение «Организация капитального строительства города Вятские Поляны» путем изменения типа существующего муниципального казенного учреждения «Организация капитального строительства города Вятские Поляны». Финансовые средства в размере 48230,50 тыс.руб. переданы по соглашению МБУ «ОКС города Вятские Поляны» с целью завершения реализации мероприятия в 2025 году.
</t>
  </si>
  <si>
    <t xml:space="preserve"> В 2024 году 13 работников управления образования прошли обучение</t>
  </si>
  <si>
    <t>За последний отчетный период – 11 месяцев 2024 года (6 год реализации контракта) установленное осветительное оборудование ПАО «Ростелеком» обеспечило заявленную экономию по энергосервисному контракту в пределах 71-79% во всех отчетных периодах (по контракту - не менее 70% от базового периода). В натуральном выражении за год размер экономии составил 871 534 кВт*ч или в денежном выражении по фактически сложившимся тарифам на электроэнергию – 9 292 463,41 рублей с НДС. В конце срока действия контракта оператор в рамках ранее обозначенных договорённостей по гарантийным обязательствам отремонтировал весь накопившийся объем демонтированных неисправных светильников в размере 110 шт. Полностью обновленного количества подменного фонда (ПФ) расчетно должно хватить  для оперативных замен вышедших из строя светильников на ближайшие 1-2 года эксплуатации.</t>
  </si>
  <si>
    <t>Количество мероприятий, запланированных к реализации в отчетном году, - 18 ед.;</t>
  </si>
  <si>
    <t>Количество мероприятий, выполненных в отчетном году, - 17 ед.</t>
  </si>
  <si>
    <t xml:space="preserve">В соответствии с соглашением о предоставлении субсидии местному бюджету из областного бюджета от 05.08.2024 № 62-УО 2024 на реализацию мероприятий по устройству и (или) модернизации уличного освещения работы по устройству наружного освещения улицы Деповская от перекрестка улиц Дзержинского Деповская до жилого дома № 32а в городе Вятские Поляны Кировской области по муниципальному контракту № 03402000033240059640001 от 31.05.2024 выполнены филиалом ПАО "Россети Центра и Приволжье - "Кировэнерго" </t>
  </si>
  <si>
    <t>В соответствии с МК № 03402000033240037950001 от 16.04.2024 ИП Хорошавин Алексей Викторович выполнены работы по поставке и монтажу котельного оборудования, пусконаладочные работы планируется произвести до конца января 2025 года.</t>
  </si>
  <si>
    <t xml:space="preserve">В соответствии с договором от 31.10.2024 ООО "Газпром газификация"("Единый оператор газификации"), от имени которого действует АО "Газпром газораспределение Киров", была произведена часть оплаты за выполненные работы по подключению (технологическому присоединению) газоиспользующего оборудования и вышеуказанного объекта. Мероприятие продолжится в 2025 году.  </t>
  </si>
  <si>
    <t xml:space="preserve"> В соответствии с графиком в полном объеме осуществлялось предоставление из бюджета МО ГО город Вятские Поляны субсидии МП "Благоустройство города Вятские Поляны" (ООО "Наш город") в соответствии с соглашением от 10.01.2024 (с изменениями в части доп. соглашений) в целях возмещения затрат на оказание услуг финансовой аренды (лизинга), связанных с приобретением коммунальной техники (экскаватора-погрузчика фронтального). </t>
  </si>
  <si>
    <t>Содержание площадей, скверов, парка-126704,2 кв. м.; набережной р. Вятка - 7537 кв.м.; содержание пригородных лесов - 326 га;содержание мест выгула собак - 3 шт; работы по содержанию фонтана (чистка бассейна, консервация на зиму);вывоз древесно-кустарниковых отходов; вывоз мусора в период проведения субботников; санитарная уборка в городском парке, опашка пригородных лесов, содержание "Купеческого города" и прочие работы</t>
  </si>
  <si>
    <t>Содержание мест погребения на общественных кладбищах; очистка прилегающей территории и дорожек от снега в зимний период, погрузка, транспортирование отходов на полигон ТБО для дальнейшей утилизации. Данные виды работ выполнялись МП "Вятскополянский комбинат "Здоровье" (ООО "Вятскополянский комбинат "Здоровье"), МП "Благоустройство города Вятские Поляны" (ООО "Наш город"), ООО "Стройком Плюс", ИП Титов и другими организациями</t>
  </si>
  <si>
    <t>В 2024 году в рамках предоставления данной меры социальной поддержки было обеспечено 5 семей города Вятские Поляны 50 куб.м. твердого топлива</t>
  </si>
  <si>
    <t>№ п./п.</t>
  </si>
  <si>
    <t xml:space="preserve">Содержание цветников - 1319,60 кв.м; содержание газонов - 51483,2 кв.м; содержание деревьев (уборка поросли, подрезка, очистка обзоров знаков); содержание кустарников - 5188 шт.; формовочная обрезка деревьев; посев цветочных культур, высадка цветочной рассады -12262 шт.; снос аварийных деревьев - 34 шт. и прочие работы  </t>
  </si>
  <si>
    <t xml:space="preserve">В соответствии с МК от 01.07.2024 № 01403000210240001520001 на содержание пляжей ИП Куклин А.С. выполнялись следующие виды работ: доставка и установка оборудования перед открытием купального сезона и уборка его в конце купального сезона; дежурство обученного персонала по программе матрос-спасатель; уборка территории пляжей от мусора и вывоз мусора в конце рабочего дня.
 </t>
  </si>
  <si>
    <t xml:space="preserve">Работы по содержанию объектов уличного освещения, выполняемые МП "Благоустройство города Вятские Поляны"(ООО "Наш город"):замена электрических ламп, ремонт светильников, контроль над состоянием установок уличного освещения путем проведения осмотров, устранение повреждений электрических сетей - 1415 м и устройств управления - 2 шт.; содержание подстанций - 4 шт.; содержание силовых электрических сетей и линий - 16144,0 м.  В соответствии с МК № 01403000210240001120001 от 08.05.2024 и МК от 29.11.2024 № 431055749 на выполнение работ по обслуживанию сетей уличного (наружного) освещения филиалом ПАО "Россети Центра и Приволжье - "Кировэнерго" выполнялись следующие виды работ: обслуживание светодиодных светильников наружного освещения в количестве 2460 шт., обслуживание ШУНо в количестве 47 шт., обслуживание воздушных и кабельных линий и прочие работы. Также до мая 2024 года работы по определению причин неисправностей наружного освещению и  обслуживанию наружного освещения выполнялись ОАО "Коммунэнерго" в соответствии с заключенными договорами.
</t>
  </si>
  <si>
    <t>Управляющими компаниями города частично проводились работы по тепловой изоляции трубопроводов за счет платежей на текущий ремонт собственников МКД</t>
  </si>
  <si>
    <t xml:space="preserve">За счет средств местного бюджета: 
МКДОУ детский сад № 6 «Рябинка» ремонт и замена смесителей (9,3 тыс. руб.); замена светильников (15,5 тыс. руб.); замена ламп (25,2 тыс. руб.); замена предохранителей, ремонт осветительной электропроводки (6,0 тыс. руб.); замена оконных блоков (135,0 тыс. руб.); промывка теплообменника (24,00 тыс. руб.); техническое обслуживание электроустановок (16,00 тыс.руб.); ремонт системы холодного водоснабжения (74,00 тыс. руб.) повышение квалификации специалистов в области энергосбережение 2 чел. (6,00 тыс. руб.).
МКДОУ детский сад № 4 «Аленький цветочек» замена кранов водоснабжения, замена смесителей, ремонт сантехники (17,00 тыс. руб.); проведение замеров  сопротивления изоляции электропроводов и силовых линий (24,5 тыс.руб.) замена оконных блоков (396,00 тыс. руб.)
МКДОУ детский сад № 3 «Колосок»: проведение планово-предупредительного ремонта электрооборудования (7,4 тыс. руб.); замена светильников (15,0 тыс. руб.); проведение замеров сопротивления изоляции (8,5 тыс. руб.).  
 МКДОУ детский сад № 7 «Сокол»: замена светильников с лампами – 32 шт. (9,712  тыс. руб.) 
 МКДОУ детский сад № 5 «Чебурашка»: замена светильника – 3 шт. (2,147 тыс. руб.); замена лампочек (3,393 тыс. руб.); установка уличного прожектора ( 1,159 тыс. руб.); замена насоса циркуляционного – 1 шт. (5,150 тыс. руб.); очистка водонагревателя на пищеблоке (4,8 тыс. руб.); установка блока наружного, блока внутреннего и сплит системы на пищеблоке (3,241 тыс. руб.); замена розеток и выключателей, замена клеммы (1,163 тыс. руб.); повышение квалификации в области энергосбережения (2 чел. - 9,0 тыс. руб.)
 МКДОУ детский сад № 8 «Паровозик»: установка светодиодных ламп – 10 шт. (1,00 тыс. руб.); замена смесителей в группах – 2шт. (3,00 тыс. руб.); установка оконных рам (10 шт. – 350,00 тыс. руб.); замена прибора учета холодной воды (10,00 тыс. руб.); обучение специалиста в области энергосбережения – 1чел. (6,00 тыс. руб.).
МКДОУ детский сад № 2 «Светлячок»: замена кранов, сантехники (15,00 тыс. руб.); замена окон (1430,017 тыс. руб.).
МКДОУ детский сад компенсирующего вида  № 1 «Ручеек»: повышение квалификации специалистов в области энергосбережения – 1 чел. (5,00 тыс. руб.)
МКДОУ детский сад общеразвивающего вида с приоритетным осуществлением деятельности по одному из направлений развития воспитанников № 9 «Аленка»: обучение специалистов в области энергосбережения (5,00 тыс. руб.); текущий ремонт и замена смесителей, ремонт задвижек (3,3, тыс. руб.); ремонт электропроводки, арматуры (5,0 тыс. руб.); установка светодиодных ламп (1,2 тыс. руб.); ремонт водонагревателя, электроплит (10,0 тыс. руб.); поверка сопротивления изоляции проводки на пищеблоке и прачечной (12,0 тыс. руб.); приобретение и установка насоса для теплообменника (5,2 тыс. руб.) 
МКОУ «Лицей с кадетскими классами им. Г.С. Шпагина» обучение специалиста в области энергосбережения (3,0 тыс. руб.)
МКУ ДОД ДЮЦ «Ровесник» замена люминесцентных лам на светодиодные – 27 шт. (5,00 тыс. руб.); повышение квалификации специалистов в области энергосбережение - 2чел. (6,00 тыс. руб.).
МКОУ гимназия г. Вятские Поляны: замена светильников и ламп светодиодные (21,483 тыс. руб.); замена деревянных окон в учебных классах на стеклопакеты (648,00 тыс.руб.); обучение специалиста в области энергосбережения – 1 чел. (3,0 тыс. руб.).
МКОУ средняя общеобразовательная школа № 5: обучение специалиста  в области энергосбережения – 1 чел. (3,0 тыс.руб.); установка ламп (2,224 тыс.руб.); установка и замена ламп (3,824 тыс.руб.).
МБУК Вятскополянский исторический музей: замена окон- 3 шт. (100,00 тыс. руб.)
в виде самостоятельных мероприятий за счет внебюджетных средств: 
МП «Вятскополянский комбинат «Здоровье»: техническое обслуживание приборов учета тепловой энергии здания расположенного по ул. Ленина д. 114а (3,750 тыс.руб.);
МБОУ ДО детская театральная школа им. Калягина: замена  ламп - 47 шт. (6,932 тыс.руб.); установка светильника – 1 шт. (0,250 тыс.руб.); установка прожектора  - 1 шт. (0,687 тыс.руб.); замена корпуса светильников – 2 шт. (1,794 тыс.руб.); замена пожарного светильника (0,739 тыс. руб.).
 МБУК Вятскополянский исторический музей: замена потолочных светильников осветительные устройства с использованием светодиодов – 57 шт. (33,965 тыс.руб.);
Замена ламп накаливания на светодиодные – 97 шт. (16,611 тыс.руб.); замена окон на стеклопакеты – 3 шт. (100,00 тыс.руб.); установка рулонных штор «блэкаут» - 3 шт. (17,064 тыс.руб.) 
МУП «ЕКЦ города Вятские Поляны»: замена ламп накаливания на светодиодные панели – 5 шт. (5,0 тыс.руб.)
МП «Благоустройство города Вятские Поляны: установка системы Глонасс -9 шт. (82,8 тыс.руб.); установка датчика уровня топлива – 2 шт. (19,200 тыс.руб.).
в виде самостоятельных мероприятий за счет внебюджетных средств: ООО «Водоотведение»: установка частного преобразователя на электродвигатель вытяжной вентиляции КНС-3 INSTART – 1 шт. (11,96525 тыс.руб.); ООО «Водоканал»: замена светильников – 12 шт. (12,00 тыс.руб.); ООО «Теплоснаб»: замена светильников (119,2 тыс.руб.)
</t>
  </si>
  <si>
    <t>мероприятие - повышение энергетической эффективности систем освещения, включая мероприятия по установке датчиков движения и замене ламп накаливания на энергоэффектив-ные осветительные устройства в МКД города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</si>
</sst>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1" x14ac:knownFonts="1">
    <font>
      <sz val="10"/>
      <name val="Arial"/>
    </font>
    <font>
      <sz val="10"/>
      <name val="Arial"/>
      <family val="2"/>
      <charset val="204"/>
    </font>
    <font>
      <sz val="10"/>
      <name val="Times New Roman"/>
      <family val="1"/>
      <charset val="204"/>
    </font>
    <font>
      <b/>
      <sz val="13"/>
      <name val="Times New Roman"/>
      <family val="1"/>
      <charset val="204"/>
    </font>
    <font>
      <sz val="10"/>
      <name val="Arial"/>
      <family val="2"/>
      <charset val="204"/>
    </font>
    <font>
      <b/>
      <sz val="10"/>
      <color theme="1"/>
      <name val="Times New Roman"/>
      <family val="1"/>
      <charset val="204"/>
    </font>
    <font>
      <sz val="10"/>
      <color theme="1"/>
      <name val="Times New Roman"/>
      <family val="1"/>
      <charset val="204"/>
    </font>
    <font>
      <sz val="8"/>
      <color theme="1"/>
      <name val="Times New Roman"/>
      <family val="1"/>
      <charset val="204"/>
    </font>
    <font>
      <sz val="9"/>
      <color theme="1"/>
      <name val="Times New Roman"/>
      <family val="1"/>
      <charset val="204"/>
    </font>
    <font>
      <i/>
      <sz val="10"/>
      <color theme="1"/>
      <name val="Times New Roman"/>
      <family val="1"/>
      <charset val="204"/>
    </font>
    <font>
      <sz val="10"/>
      <color theme="1"/>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5">
    <xf numFmtId="0" fontId="0" fillId="0" borderId="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1" fillId="0" borderId="0" xfId="0" applyFont="1"/>
    <xf numFmtId="0" fontId="1" fillId="0" borderId="0" xfId="0" applyFont="1"/>
    <xf numFmtId="0" fontId="5" fillId="0" borderId="5" xfId="0" applyFont="1" applyBorder="1" applyAlignment="1">
      <alignment horizontal="center" vertical="top" wrapText="1"/>
    </xf>
    <xf numFmtId="17" fontId="8" fillId="2" borderId="3" xfId="0" applyNumberFormat="1" applyFont="1" applyFill="1" applyBorder="1" applyAlignment="1">
      <alignment horizontal="center" vertical="top" wrapText="1"/>
    </xf>
    <xf numFmtId="0" fontId="6" fillId="2" borderId="1" xfId="0" applyFont="1" applyFill="1" applyBorder="1" applyAlignment="1">
      <alignment horizontal="left" vertical="top"/>
    </xf>
    <xf numFmtId="2" fontId="5" fillId="2" borderId="1" xfId="0" applyNumberFormat="1" applyFont="1" applyFill="1" applyBorder="1" applyAlignment="1">
      <alignment horizontal="right" vertical="top"/>
    </xf>
    <xf numFmtId="0" fontId="8" fillId="2" borderId="2" xfId="0" applyFont="1" applyFill="1" applyBorder="1" applyAlignment="1">
      <alignment horizontal="center" vertical="top" wrapText="1"/>
    </xf>
    <xf numFmtId="0" fontId="6" fillId="2" borderId="1" xfId="0" applyFont="1" applyFill="1" applyBorder="1" applyAlignment="1">
      <alignment horizontal="left" vertical="top" wrapText="1"/>
    </xf>
    <xf numFmtId="0" fontId="8" fillId="2" borderId="5" xfId="0" applyFont="1" applyFill="1" applyBorder="1" applyAlignment="1">
      <alignment horizontal="center" vertical="top" wrapText="1"/>
    </xf>
    <xf numFmtId="2" fontId="6" fillId="2" borderId="1" xfId="0" applyNumberFormat="1" applyFont="1" applyFill="1" applyBorder="1" applyAlignment="1">
      <alignment horizontal="right" vertical="top"/>
    </xf>
    <xf numFmtId="2" fontId="6" fillId="4" borderId="1" xfId="0" applyNumberFormat="1" applyFont="1" applyFill="1" applyBorder="1" applyAlignment="1">
      <alignment horizontal="right" vertical="top"/>
    </xf>
    <xf numFmtId="0" fontId="8" fillId="0" borderId="2" xfId="0" applyFont="1" applyFill="1" applyBorder="1" applyAlignment="1">
      <alignment horizontal="center" vertical="top" wrapText="1"/>
    </xf>
    <xf numFmtId="2" fontId="6" fillId="0" borderId="1" xfId="0" applyNumberFormat="1" applyFont="1" applyFill="1" applyBorder="1" applyAlignment="1">
      <alignment horizontal="right" vertical="top"/>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2" fontId="6" fillId="3" borderId="1" xfId="0" applyNumberFormat="1" applyFont="1" applyFill="1" applyBorder="1" applyAlignment="1">
      <alignment horizontal="right" vertical="top"/>
    </xf>
    <xf numFmtId="0" fontId="8" fillId="0" borderId="6" xfId="0" applyFont="1" applyFill="1" applyBorder="1" applyAlignment="1">
      <alignment horizontal="center" vertical="top" wrapText="1"/>
    </xf>
    <xf numFmtId="49" fontId="6" fillId="2" borderId="3" xfId="1" applyNumberFormat="1" applyFont="1" applyFill="1" applyBorder="1" applyAlignment="1">
      <alignment horizontal="center" vertical="top"/>
    </xf>
    <xf numFmtId="0" fontId="6" fillId="2" borderId="1" xfId="1" applyFont="1" applyFill="1" applyBorder="1" applyAlignment="1">
      <alignment horizontal="left" vertical="top"/>
    </xf>
    <xf numFmtId="2" fontId="6" fillId="2" borderId="5" xfId="1" applyNumberFormat="1" applyFont="1" applyFill="1" applyBorder="1" applyAlignment="1">
      <alignment horizontal="right" vertical="top" wrapText="1"/>
    </xf>
    <xf numFmtId="49" fontId="6" fillId="2" borderId="2" xfId="1" applyNumberFormat="1" applyFont="1" applyFill="1" applyBorder="1" applyAlignment="1">
      <alignment horizontal="center" vertical="top"/>
    </xf>
    <xf numFmtId="17" fontId="8" fillId="2" borderId="2" xfId="0" applyNumberFormat="1" applyFont="1" applyFill="1" applyBorder="1" applyAlignment="1">
      <alignment horizontal="center" vertical="top" wrapText="1"/>
    </xf>
    <xf numFmtId="0" fontId="6" fillId="2" borderId="1" xfId="1" applyFont="1" applyFill="1" applyBorder="1" applyAlignment="1">
      <alignment horizontal="left" vertical="top" wrapText="1"/>
    </xf>
    <xf numFmtId="49" fontId="6" fillId="2" borderId="5" xfId="1" applyNumberFormat="1" applyFont="1" applyFill="1" applyBorder="1" applyAlignment="1">
      <alignment horizontal="center" vertical="top"/>
    </xf>
    <xf numFmtId="17" fontId="8" fillId="2" borderId="5"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xf>
    <xf numFmtId="49" fontId="6" fillId="2" borderId="2" xfId="0" applyNumberFormat="1" applyFont="1" applyFill="1" applyBorder="1" applyAlignment="1">
      <alignment horizontal="center" vertical="top"/>
    </xf>
    <xf numFmtId="49" fontId="6" fillId="2" borderId="5" xfId="0" applyNumberFormat="1" applyFont="1" applyFill="1" applyBorder="1" applyAlignment="1">
      <alignment horizontal="center" vertical="top"/>
    </xf>
    <xf numFmtId="44" fontId="6" fillId="2" borderId="1" xfId="3" applyFont="1" applyFill="1" applyBorder="1" applyAlignment="1">
      <alignment horizontal="left" vertical="top"/>
    </xf>
    <xf numFmtId="44" fontId="6" fillId="2" borderId="1" xfId="3" applyFont="1" applyFill="1" applyBorder="1" applyAlignment="1">
      <alignment horizontal="left" vertical="top" wrapText="1"/>
    </xf>
    <xf numFmtId="0" fontId="6" fillId="2" borderId="2" xfId="0" applyFont="1" applyFill="1" applyBorder="1" applyAlignment="1">
      <alignment horizontal="left" vertical="top" wrapText="1"/>
    </xf>
    <xf numFmtId="2" fontId="6" fillId="2" borderId="2" xfId="0" applyNumberFormat="1" applyFont="1" applyFill="1" applyBorder="1" applyAlignment="1">
      <alignment horizontal="right" vertical="top"/>
    </xf>
    <xf numFmtId="0" fontId="6" fillId="2" borderId="3" xfId="0" applyFont="1" applyFill="1" applyBorder="1" applyAlignment="1">
      <alignment horizontal="left" vertical="top" wrapText="1"/>
    </xf>
    <xf numFmtId="2" fontId="6" fillId="2" borderId="3" xfId="0" applyNumberFormat="1" applyFont="1" applyFill="1" applyBorder="1" applyAlignment="1">
      <alignment horizontal="right" vertical="top"/>
    </xf>
    <xf numFmtId="2" fontId="6" fillId="2" borderId="5" xfId="0" applyNumberFormat="1" applyFont="1" applyFill="1" applyBorder="1" applyAlignment="1">
      <alignment horizontal="right" vertical="top"/>
    </xf>
    <xf numFmtId="0" fontId="6" fillId="2" borderId="4" xfId="0" applyFont="1" applyFill="1" applyBorder="1" applyAlignment="1">
      <alignment horizontal="left" vertical="top" wrapText="1"/>
    </xf>
    <xf numFmtId="2" fontId="6" fillId="2" borderId="8" xfId="0" applyNumberFormat="1" applyFont="1" applyFill="1" applyBorder="1" applyAlignment="1">
      <alignment horizontal="right" vertical="top"/>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17" fontId="8" fillId="2" borderId="7" xfId="0" applyNumberFormat="1" applyFont="1" applyFill="1" applyBorder="1" applyAlignment="1">
      <alignment horizontal="center" vertical="top" wrapText="1"/>
    </xf>
    <xf numFmtId="2" fontId="5" fillId="2" borderId="8" xfId="0" applyNumberFormat="1" applyFont="1" applyFill="1" applyBorder="1" applyAlignment="1">
      <alignment horizontal="right" vertical="top"/>
    </xf>
    <xf numFmtId="0" fontId="10" fillId="0" borderId="0" xfId="0" applyFont="1"/>
    <xf numFmtId="0" fontId="6" fillId="0" borderId="0" xfId="0" applyFont="1"/>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5" xfId="0" applyFont="1" applyFill="1" applyBorder="1" applyAlignment="1">
      <alignment horizontal="left" vertical="top" wrapText="1"/>
    </xf>
    <xf numFmtId="0" fontId="7" fillId="2" borderId="3"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5" xfId="0" applyFont="1" applyFill="1" applyBorder="1" applyAlignment="1">
      <alignment horizontal="left" vertical="top" wrapText="1"/>
    </xf>
    <xf numFmtId="49" fontId="6" fillId="2" borderId="3" xfId="0" applyNumberFormat="1" applyFont="1" applyFill="1" applyBorder="1" applyAlignment="1">
      <alignment horizontal="center" vertical="top"/>
    </xf>
    <xf numFmtId="49" fontId="6" fillId="2" borderId="2" xfId="0" applyNumberFormat="1" applyFont="1" applyFill="1" applyBorder="1" applyAlignment="1">
      <alignment horizontal="center" vertical="top"/>
    </xf>
    <xf numFmtId="49" fontId="6" fillId="2" borderId="5" xfId="0" applyNumberFormat="1" applyFont="1" applyFill="1" applyBorder="1" applyAlignment="1">
      <alignment horizontal="center" vertical="top"/>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5" xfId="0" applyFont="1" applyFill="1" applyBorder="1" applyAlignment="1">
      <alignment horizontal="left" vertical="top" wrapText="1"/>
    </xf>
    <xf numFmtId="49" fontId="6" fillId="2" borderId="1" xfId="0" applyNumberFormat="1" applyFont="1" applyFill="1" applyBorder="1" applyAlignment="1">
      <alignment horizontal="center" vertical="top"/>
    </xf>
    <xf numFmtId="0" fontId="5" fillId="0" borderId="9"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17" fontId="8" fillId="2" borderId="3" xfId="0" applyNumberFormat="1" applyFont="1" applyFill="1" applyBorder="1" applyAlignment="1">
      <alignment horizontal="center" vertical="top" wrapText="1"/>
    </xf>
    <xf numFmtId="17" fontId="8" fillId="2" borderId="2" xfId="0" applyNumberFormat="1" applyFont="1" applyFill="1" applyBorder="1" applyAlignment="1">
      <alignment horizontal="center" vertical="top" wrapText="1"/>
    </xf>
    <xf numFmtId="17" fontId="8" fillId="2" borderId="5" xfId="0" applyNumberFormat="1" applyFont="1" applyFill="1" applyBorder="1" applyAlignment="1">
      <alignment horizontal="center" vertical="top" wrapText="1"/>
    </xf>
    <xf numFmtId="0" fontId="6" fillId="2" borderId="9"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2" fontId="8" fillId="2" borderId="3" xfId="0" applyNumberFormat="1" applyFont="1" applyFill="1" applyBorder="1" applyAlignment="1">
      <alignment horizontal="left" vertical="top" wrapText="1"/>
    </xf>
    <xf numFmtId="2" fontId="8" fillId="2" borderId="2" xfId="0" applyNumberFormat="1" applyFont="1" applyFill="1" applyBorder="1" applyAlignment="1">
      <alignment horizontal="left" vertical="top" wrapText="1"/>
    </xf>
    <xf numFmtId="2" fontId="8" fillId="2" borderId="5"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5"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2" borderId="3" xfId="0" applyFont="1" applyFill="1" applyBorder="1" applyAlignment="1">
      <alignment horizontal="left"/>
    </xf>
    <xf numFmtId="0" fontId="6" fillId="2" borderId="2" xfId="0" applyFont="1" applyFill="1" applyBorder="1" applyAlignment="1">
      <alignment horizontal="left"/>
    </xf>
    <xf numFmtId="0" fontId="6" fillId="2" borderId="5" xfId="0" applyFont="1" applyFill="1" applyBorder="1" applyAlignment="1">
      <alignment horizontal="left"/>
    </xf>
    <xf numFmtId="0" fontId="8" fillId="2" borderId="3" xfId="1" applyFont="1" applyFill="1" applyBorder="1" applyAlignment="1">
      <alignment horizontal="left" vertical="top" wrapText="1"/>
    </xf>
    <xf numFmtId="0" fontId="8" fillId="2" borderId="2" xfId="1" applyFont="1" applyFill="1" applyBorder="1" applyAlignment="1">
      <alignment horizontal="left" vertical="top" wrapText="1"/>
    </xf>
    <xf numFmtId="0" fontId="8" fillId="2" borderId="5" xfId="1" applyFont="1" applyFill="1" applyBorder="1" applyAlignment="1">
      <alignment horizontal="left"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3" fillId="2" borderId="10" xfId="0" applyFont="1" applyFill="1" applyBorder="1" applyAlignment="1">
      <alignment horizontal="center" vertical="center" wrapText="1"/>
    </xf>
    <xf numFmtId="0" fontId="6" fillId="2" borderId="3" xfId="0" applyFont="1" applyFill="1" applyBorder="1" applyAlignment="1">
      <alignment vertical="top" wrapText="1"/>
    </xf>
    <xf numFmtId="0" fontId="6" fillId="2" borderId="2" xfId="0" applyFont="1" applyFill="1" applyBorder="1" applyAlignment="1">
      <alignment vertical="top" wrapText="1"/>
    </xf>
    <xf numFmtId="0" fontId="6" fillId="2" borderId="5" xfId="0" applyFont="1" applyFill="1" applyBorder="1" applyAlignment="1">
      <alignment vertical="top" wrapText="1"/>
    </xf>
    <xf numFmtId="0" fontId="6" fillId="0" borderId="3" xfId="1" applyFont="1" applyBorder="1" applyAlignment="1">
      <alignment vertical="top" wrapText="1"/>
    </xf>
    <xf numFmtId="0" fontId="6" fillId="0" borderId="2" xfId="1" applyFont="1" applyBorder="1" applyAlignment="1">
      <alignment vertical="top" wrapText="1"/>
    </xf>
    <xf numFmtId="0" fontId="6" fillId="0" borderId="5" xfId="1" applyFont="1" applyBorder="1" applyAlignment="1">
      <alignment vertical="top" wrapText="1"/>
    </xf>
    <xf numFmtId="0" fontId="7" fillId="3" borderId="3"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5" xfId="1" applyFont="1" applyFill="1" applyBorder="1" applyAlignment="1">
      <alignment horizontal="center" vertical="top" wrapText="1"/>
    </xf>
    <xf numFmtId="49" fontId="6" fillId="0" borderId="3"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49" fontId="6" fillId="0" borderId="5" xfId="0" applyNumberFormat="1" applyFont="1" applyFill="1" applyBorder="1" applyAlignment="1">
      <alignment horizontal="center" vertical="top"/>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3" borderId="3"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5"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5" xfId="0" applyFont="1" applyFill="1" applyBorder="1" applyAlignment="1">
      <alignment horizontal="left" vertical="top" wrapText="1"/>
    </xf>
    <xf numFmtId="49" fontId="9" fillId="3" borderId="3"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2" borderId="3"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5" xfId="0" applyFont="1" applyFill="1" applyBorder="1" applyAlignment="1">
      <alignment horizontal="center" vertical="top" wrapText="1"/>
    </xf>
    <xf numFmtId="0" fontId="6" fillId="2" borderId="3" xfId="0" applyFont="1" applyFill="1" applyBorder="1" applyAlignment="1">
      <alignment horizont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0" fontId="8" fillId="2" borderId="3" xfId="1" applyFont="1" applyFill="1" applyBorder="1" applyAlignment="1">
      <alignment horizontal="center" vertical="top" wrapText="1"/>
    </xf>
    <xf numFmtId="0" fontId="8" fillId="2" borderId="2" xfId="1" applyFont="1" applyFill="1" applyBorder="1" applyAlignment="1">
      <alignment horizontal="center" vertical="top" wrapText="1"/>
    </xf>
    <xf numFmtId="0" fontId="8" fillId="2" borderId="5" xfId="1" applyFont="1" applyFill="1" applyBorder="1" applyAlignment="1">
      <alignment horizontal="center" vertical="top" wrapText="1"/>
    </xf>
    <xf numFmtId="0" fontId="2" fillId="0" borderId="0" xfId="0" applyFont="1" applyAlignment="1">
      <alignment horizontal="right"/>
    </xf>
    <xf numFmtId="0" fontId="8" fillId="2" borderId="3" xfId="0" applyFont="1" applyFill="1" applyBorder="1" applyAlignment="1">
      <alignment horizontal="center"/>
    </xf>
    <xf numFmtId="0" fontId="8" fillId="2" borderId="2" xfId="0" applyFont="1" applyFill="1" applyBorder="1" applyAlignment="1">
      <alignment horizontal="center"/>
    </xf>
    <xf numFmtId="0" fontId="8" fillId="2" borderId="5" xfId="0" applyFont="1" applyFill="1" applyBorder="1" applyAlignment="1">
      <alignment horizontal="center"/>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5" xfId="0" applyFont="1" applyFill="1" applyBorder="1" applyAlignment="1">
      <alignment horizontal="center" vertical="top" wrapText="1"/>
    </xf>
    <xf numFmtId="0" fontId="8" fillId="2" borderId="3" xfId="0" applyFont="1" applyFill="1" applyBorder="1" applyAlignment="1">
      <alignment horizontal="center" vertical="top"/>
    </xf>
    <xf numFmtId="0" fontId="8" fillId="2" borderId="2" xfId="0" applyFont="1" applyFill="1" applyBorder="1" applyAlignment="1">
      <alignment horizontal="center" vertical="top"/>
    </xf>
    <xf numFmtId="0" fontId="8" fillId="2" borderId="5" xfId="0" applyFont="1" applyFill="1" applyBorder="1" applyAlignment="1">
      <alignment horizontal="center" vertical="top"/>
    </xf>
  </cellXfs>
  <cellStyles count="5">
    <cellStyle name="Денежный" xfId="3" builtinId="4"/>
    <cellStyle name="Денежный 2" xfId="4"/>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0"/>
  <sheetViews>
    <sheetView tabSelected="1" topLeftCell="A139" zoomScale="96" zoomScaleNormal="96" workbookViewId="0">
      <selection activeCell="B140" sqref="B140:B144"/>
    </sheetView>
  </sheetViews>
  <sheetFormatPr defaultRowHeight="12.75" x14ac:dyDescent="0.2"/>
  <cols>
    <col min="1" max="1" width="6" customWidth="1"/>
    <col min="2" max="2" width="38.5703125" customWidth="1"/>
    <col min="3" max="3" width="14.7109375" customWidth="1"/>
    <col min="4" max="4" width="7.42578125" customWidth="1"/>
    <col min="5" max="7" width="7.140625" customWidth="1"/>
    <col min="8" max="8" width="18.85546875" customWidth="1"/>
    <col min="9" max="11" width="9.5703125" customWidth="1"/>
    <col min="12" max="12" width="72.5703125" customWidth="1"/>
    <col min="13" max="13" width="10.42578125" customWidth="1"/>
  </cols>
  <sheetData>
    <row r="1" spans="1:13" ht="12.75" customHeight="1" x14ac:dyDescent="0.2">
      <c r="A1" s="1"/>
      <c r="B1" s="1"/>
      <c r="C1" s="1"/>
      <c r="D1" s="1"/>
      <c r="E1" s="1"/>
      <c r="F1" s="2"/>
      <c r="G1" s="2"/>
      <c r="H1" s="1"/>
      <c r="I1" s="137" t="s">
        <v>93</v>
      </c>
      <c r="J1" s="137"/>
      <c r="K1" s="137"/>
      <c r="L1" s="137"/>
      <c r="M1" s="137"/>
    </row>
    <row r="2" spans="1:13" ht="48" customHeight="1" x14ac:dyDescent="0.2">
      <c r="A2" s="94" t="s">
        <v>92</v>
      </c>
      <c r="B2" s="94"/>
      <c r="C2" s="94"/>
      <c r="D2" s="94"/>
      <c r="E2" s="94"/>
      <c r="F2" s="94"/>
      <c r="G2" s="94"/>
      <c r="H2" s="94"/>
      <c r="I2" s="94"/>
      <c r="J2" s="94"/>
      <c r="K2" s="94"/>
      <c r="L2" s="94"/>
    </row>
    <row r="3" spans="1:13" ht="27.75" customHeight="1" x14ac:dyDescent="0.2">
      <c r="A3" s="90" t="s">
        <v>111</v>
      </c>
      <c r="B3" s="90" t="s">
        <v>27</v>
      </c>
      <c r="C3" s="90" t="s">
        <v>28</v>
      </c>
      <c r="D3" s="92" t="s">
        <v>85</v>
      </c>
      <c r="E3" s="93"/>
      <c r="F3" s="92" t="s">
        <v>86</v>
      </c>
      <c r="G3" s="93"/>
      <c r="H3" s="90" t="s">
        <v>29</v>
      </c>
      <c r="I3" s="90" t="s">
        <v>87</v>
      </c>
      <c r="J3" s="90" t="s">
        <v>88</v>
      </c>
      <c r="K3" s="90" t="s">
        <v>89</v>
      </c>
      <c r="L3" s="90" t="s">
        <v>90</v>
      </c>
      <c r="M3" s="90" t="s">
        <v>91</v>
      </c>
    </row>
    <row r="4" spans="1:13" ht="51.75" customHeight="1" x14ac:dyDescent="0.2">
      <c r="A4" s="91"/>
      <c r="B4" s="91"/>
      <c r="C4" s="91"/>
      <c r="D4" s="3" t="s">
        <v>21</v>
      </c>
      <c r="E4" s="3" t="s">
        <v>22</v>
      </c>
      <c r="F4" s="3" t="s">
        <v>21</v>
      </c>
      <c r="G4" s="3" t="s">
        <v>22</v>
      </c>
      <c r="H4" s="91"/>
      <c r="I4" s="91"/>
      <c r="J4" s="91"/>
      <c r="K4" s="91"/>
      <c r="L4" s="91"/>
      <c r="M4" s="91"/>
    </row>
    <row r="5" spans="1:13" ht="15" customHeight="1" x14ac:dyDescent="0.2">
      <c r="A5" s="78"/>
      <c r="B5" s="81" t="s">
        <v>59</v>
      </c>
      <c r="C5" s="47" t="s">
        <v>52</v>
      </c>
      <c r="D5" s="4"/>
      <c r="E5" s="4"/>
      <c r="F5" s="4"/>
      <c r="G5" s="4"/>
      <c r="H5" s="5" t="s">
        <v>0</v>
      </c>
      <c r="I5" s="6">
        <f>I6+I7+I8+I9</f>
        <v>115521.2</v>
      </c>
      <c r="J5" s="6">
        <f>J6+J7+J8+J9</f>
        <v>114018</v>
      </c>
      <c r="K5" s="6">
        <f>ROUND((J5/I5)*100,2)</f>
        <v>98.7</v>
      </c>
      <c r="L5" s="84"/>
      <c r="M5" s="128"/>
    </row>
    <row r="6" spans="1:13" ht="15" customHeight="1" x14ac:dyDescent="0.2">
      <c r="A6" s="79"/>
      <c r="B6" s="82"/>
      <c r="C6" s="48"/>
      <c r="D6" s="7"/>
      <c r="E6" s="7"/>
      <c r="F6" s="7"/>
      <c r="G6" s="7"/>
      <c r="H6" s="8" t="s">
        <v>1</v>
      </c>
      <c r="I6" s="6">
        <f t="shared" ref="I6:J9" si="0">I11+I51+I111+I151</f>
        <v>47270.7</v>
      </c>
      <c r="J6" s="6">
        <f t="shared" si="0"/>
        <v>47270.7</v>
      </c>
      <c r="K6" s="6">
        <f>ROUND((J6/I6)*100,2)</f>
        <v>100</v>
      </c>
      <c r="L6" s="85"/>
      <c r="M6" s="129"/>
    </row>
    <row r="7" spans="1:13" ht="15" customHeight="1" x14ac:dyDescent="0.2">
      <c r="A7" s="79"/>
      <c r="B7" s="82"/>
      <c r="C7" s="48"/>
      <c r="D7" s="7"/>
      <c r="E7" s="7"/>
      <c r="F7" s="7"/>
      <c r="G7" s="7"/>
      <c r="H7" s="8" t="s">
        <v>2</v>
      </c>
      <c r="I7" s="6">
        <f t="shared" si="0"/>
        <v>18401</v>
      </c>
      <c r="J7" s="6">
        <f t="shared" si="0"/>
        <v>18401</v>
      </c>
      <c r="K7" s="6">
        <f>ROUND((J7/I7)*100,2)</f>
        <v>100</v>
      </c>
      <c r="L7" s="85"/>
      <c r="M7" s="129"/>
    </row>
    <row r="8" spans="1:13" ht="15" customHeight="1" x14ac:dyDescent="0.2">
      <c r="A8" s="79"/>
      <c r="B8" s="82"/>
      <c r="C8" s="48"/>
      <c r="D8" s="7"/>
      <c r="E8" s="7"/>
      <c r="F8" s="7"/>
      <c r="G8" s="7"/>
      <c r="H8" s="8" t="s">
        <v>3</v>
      </c>
      <c r="I8" s="6">
        <f t="shared" si="0"/>
        <v>49849.5</v>
      </c>
      <c r="J8" s="6">
        <f t="shared" si="0"/>
        <v>48346.3</v>
      </c>
      <c r="K8" s="6">
        <f>ROUND((J8/I8)*100,2)</f>
        <v>96.98</v>
      </c>
      <c r="L8" s="85"/>
      <c r="M8" s="129"/>
    </row>
    <row r="9" spans="1:13" ht="21.95" customHeight="1" x14ac:dyDescent="0.2">
      <c r="A9" s="80"/>
      <c r="B9" s="83"/>
      <c r="C9" s="49"/>
      <c r="D9" s="9"/>
      <c r="E9" s="9"/>
      <c r="F9" s="9"/>
      <c r="G9" s="9"/>
      <c r="H9" s="8" t="s">
        <v>4</v>
      </c>
      <c r="I9" s="6">
        <f t="shared" si="0"/>
        <v>0</v>
      </c>
      <c r="J9" s="6">
        <f t="shared" si="0"/>
        <v>0</v>
      </c>
      <c r="K9" s="6"/>
      <c r="L9" s="86"/>
      <c r="M9" s="130"/>
    </row>
    <row r="10" spans="1:13" ht="18" customHeight="1" x14ac:dyDescent="0.2">
      <c r="A10" s="78">
        <v>1</v>
      </c>
      <c r="B10" s="81" t="s">
        <v>60</v>
      </c>
      <c r="C10" s="47" t="s">
        <v>52</v>
      </c>
      <c r="D10" s="4"/>
      <c r="E10" s="4"/>
      <c r="F10" s="4"/>
      <c r="G10" s="4"/>
      <c r="H10" s="5" t="s">
        <v>0</v>
      </c>
      <c r="I10" s="6">
        <f>I11+I12+I13+I14</f>
        <v>67146.8</v>
      </c>
      <c r="J10" s="6">
        <f>J11+J12+J13+J14</f>
        <v>67146.8</v>
      </c>
      <c r="K10" s="6">
        <f>ROUND((J10/I10)*100,2)</f>
        <v>100</v>
      </c>
      <c r="L10" s="84"/>
      <c r="M10" s="128"/>
    </row>
    <row r="11" spans="1:13" ht="18" customHeight="1" x14ac:dyDescent="0.2">
      <c r="A11" s="79"/>
      <c r="B11" s="82"/>
      <c r="C11" s="48"/>
      <c r="D11" s="7"/>
      <c r="E11" s="7"/>
      <c r="F11" s="7"/>
      <c r="G11" s="7"/>
      <c r="H11" s="8" t="s">
        <v>1</v>
      </c>
      <c r="I11" s="10">
        <f t="shared" ref="I11:J14" si="1">SUM(I16+I31)</f>
        <v>47270.7</v>
      </c>
      <c r="J11" s="10">
        <f t="shared" si="1"/>
        <v>47270.7</v>
      </c>
      <c r="K11" s="10">
        <f>ROUND((J11/I11)*100,2)</f>
        <v>100</v>
      </c>
      <c r="L11" s="85"/>
      <c r="M11" s="129"/>
    </row>
    <row r="12" spans="1:13" ht="18" customHeight="1" x14ac:dyDescent="0.2">
      <c r="A12" s="79"/>
      <c r="B12" s="82"/>
      <c r="C12" s="48"/>
      <c r="D12" s="7"/>
      <c r="E12" s="7"/>
      <c r="F12" s="7"/>
      <c r="G12" s="7"/>
      <c r="H12" s="8" t="s">
        <v>2</v>
      </c>
      <c r="I12" s="10">
        <f t="shared" si="1"/>
        <v>17751.8</v>
      </c>
      <c r="J12" s="10">
        <f t="shared" si="1"/>
        <v>17751.8</v>
      </c>
      <c r="K12" s="10">
        <f>ROUND((J12/I12)*100,2)</f>
        <v>100</v>
      </c>
      <c r="L12" s="85"/>
      <c r="M12" s="129"/>
    </row>
    <row r="13" spans="1:13" ht="18" customHeight="1" x14ac:dyDescent="0.2">
      <c r="A13" s="79"/>
      <c r="B13" s="82"/>
      <c r="C13" s="48"/>
      <c r="D13" s="7"/>
      <c r="E13" s="7"/>
      <c r="F13" s="7"/>
      <c r="G13" s="7"/>
      <c r="H13" s="8" t="s">
        <v>3</v>
      </c>
      <c r="I13" s="10">
        <f t="shared" si="1"/>
        <v>2124.3000000000002</v>
      </c>
      <c r="J13" s="10">
        <f t="shared" si="1"/>
        <v>2124.3000000000002</v>
      </c>
      <c r="K13" s="10">
        <f>ROUND((J13/I13)*100,2)</f>
        <v>100</v>
      </c>
      <c r="L13" s="85"/>
      <c r="M13" s="129"/>
    </row>
    <row r="14" spans="1:13" ht="21.95" customHeight="1" x14ac:dyDescent="0.2">
      <c r="A14" s="80"/>
      <c r="B14" s="83"/>
      <c r="C14" s="49"/>
      <c r="D14" s="9"/>
      <c r="E14" s="9"/>
      <c r="F14" s="9"/>
      <c r="G14" s="9"/>
      <c r="H14" s="8" t="s">
        <v>4</v>
      </c>
      <c r="I14" s="10">
        <f t="shared" si="1"/>
        <v>0</v>
      </c>
      <c r="J14" s="10">
        <f t="shared" si="1"/>
        <v>0</v>
      </c>
      <c r="K14" s="6"/>
      <c r="L14" s="86"/>
      <c r="M14" s="130"/>
    </row>
    <row r="15" spans="1:13" ht="18" customHeight="1" x14ac:dyDescent="0.2">
      <c r="A15" s="53" t="s">
        <v>5</v>
      </c>
      <c r="B15" s="56" t="s">
        <v>26</v>
      </c>
      <c r="C15" s="75"/>
      <c r="D15" s="4">
        <v>45292</v>
      </c>
      <c r="E15" s="4">
        <v>45657</v>
      </c>
      <c r="F15" s="4">
        <v>45292</v>
      </c>
      <c r="G15" s="4">
        <v>45657</v>
      </c>
      <c r="H15" s="8" t="s">
        <v>0</v>
      </c>
      <c r="I15" s="11">
        <f>I16+I17+I18+I19</f>
        <v>18916.3</v>
      </c>
      <c r="J15" s="11">
        <f>J16+J17+J18+J19</f>
        <v>18916.3</v>
      </c>
      <c r="K15" s="11">
        <f>ROUND((J15/I15)*100,2)</f>
        <v>100</v>
      </c>
      <c r="L15" s="87"/>
      <c r="M15" s="131"/>
    </row>
    <row r="16" spans="1:13" ht="18" customHeight="1" x14ac:dyDescent="0.2">
      <c r="A16" s="54"/>
      <c r="B16" s="57"/>
      <c r="C16" s="76"/>
      <c r="D16" s="12"/>
      <c r="E16" s="12"/>
      <c r="F16" s="12"/>
      <c r="G16" s="12"/>
      <c r="H16" s="8" t="s">
        <v>1</v>
      </c>
      <c r="I16" s="13">
        <f>SUM(I21+I26)</f>
        <v>0</v>
      </c>
      <c r="J16" s="13">
        <f>SUM(J21+J26)</f>
        <v>0</v>
      </c>
      <c r="K16" s="10"/>
      <c r="L16" s="88"/>
      <c r="M16" s="132"/>
    </row>
    <row r="17" spans="1:13" ht="18" customHeight="1" x14ac:dyDescent="0.2">
      <c r="A17" s="54"/>
      <c r="B17" s="57"/>
      <c r="C17" s="76"/>
      <c r="D17" s="12"/>
      <c r="E17" s="12"/>
      <c r="F17" s="12"/>
      <c r="G17" s="12"/>
      <c r="H17" s="8" t="s">
        <v>2</v>
      </c>
      <c r="I17" s="13">
        <f t="shared" ref="I17:J19" si="2">SUM(I22+I27)</f>
        <v>17274.3</v>
      </c>
      <c r="J17" s="13">
        <f t="shared" si="2"/>
        <v>17274.3</v>
      </c>
      <c r="K17" s="10">
        <f t="shared" ref="K17:K18" si="3">ROUND((J17/I17)*100,2)</f>
        <v>100</v>
      </c>
      <c r="L17" s="88"/>
      <c r="M17" s="132"/>
    </row>
    <row r="18" spans="1:13" ht="18" customHeight="1" x14ac:dyDescent="0.2">
      <c r="A18" s="54"/>
      <c r="B18" s="57"/>
      <c r="C18" s="76"/>
      <c r="D18" s="12"/>
      <c r="E18" s="12"/>
      <c r="F18" s="12"/>
      <c r="G18" s="12"/>
      <c r="H18" s="8" t="s">
        <v>3</v>
      </c>
      <c r="I18" s="13">
        <f t="shared" si="2"/>
        <v>1642</v>
      </c>
      <c r="J18" s="13">
        <f t="shared" si="2"/>
        <v>1642</v>
      </c>
      <c r="K18" s="10">
        <f t="shared" si="3"/>
        <v>100</v>
      </c>
      <c r="L18" s="88"/>
      <c r="M18" s="132"/>
    </row>
    <row r="19" spans="1:13" ht="21.95" customHeight="1" x14ac:dyDescent="0.2">
      <c r="A19" s="55"/>
      <c r="B19" s="58"/>
      <c r="C19" s="77"/>
      <c r="D19" s="14"/>
      <c r="E19" s="15"/>
      <c r="F19" s="15"/>
      <c r="G19" s="15"/>
      <c r="H19" s="8" t="s">
        <v>4</v>
      </c>
      <c r="I19" s="13">
        <f t="shared" si="2"/>
        <v>0</v>
      </c>
      <c r="J19" s="13">
        <f t="shared" si="2"/>
        <v>0</v>
      </c>
      <c r="K19" s="13"/>
      <c r="L19" s="89"/>
      <c r="M19" s="133"/>
    </row>
    <row r="20" spans="1:13" ht="24.95" customHeight="1" x14ac:dyDescent="0.2">
      <c r="A20" s="53" t="s">
        <v>30</v>
      </c>
      <c r="B20" s="44" t="s">
        <v>71</v>
      </c>
      <c r="C20" s="47" t="s">
        <v>84</v>
      </c>
      <c r="D20" s="4">
        <v>45292</v>
      </c>
      <c r="E20" s="4">
        <v>45657</v>
      </c>
      <c r="F20" s="4">
        <v>45292</v>
      </c>
      <c r="G20" s="4">
        <v>45657</v>
      </c>
      <c r="H20" s="8" t="s">
        <v>0</v>
      </c>
      <c r="I20" s="16">
        <f>SUM(I21:I24)</f>
        <v>18183.5</v>
      </c>
      <c r="J20" s="16">
        <f>SUM(J21:J24)</f>
        <v>18183.5</v>
      </c>
      <c r="K20" s="10">
        <f>ROUND((J20/I20)*100,2)</f>
        <v>100</v>
      </c>
      <c r="L20" s="44" t="s">
        <v>105</v>
      </c>
      <c r="M20" s="131" t="s">
        <v>95</v>
      </c>
    </row>
    <row r="21" spans="1:13" ht="24.95" customHeight="1" x14ac:dyDescent="0.2">
      <c r="A21" s="54"/>
      <c r="B21" s="45"/>
      <c r="C21" s="48"/>
      <c r="D21" s="12"/>
      <c r="E21" s="17"/>
      <c r="F21" s="17"/>
      <c r="G21" s="17"/>
      <c r="H21" s="8" t="s">
        <v>1</v>
      </c>
      <c r="I21" s="16">
        <v>0</v>
      </c>
      <c r="J21" s="16">
        <v>0</v>
      </c>
      <c r="K21" s="16"/>
      <c r="L21" s="45"/>
      <c r="M21" s="132"/>
    </row>
    <row r="22" spans="1:13" ht="24.95" customHeight="1" x14ac:dyDescent="0.2">
      <c r="A22" s="54"/>
      <c r="B22" s="45"/>
      <c r="C22" s="48"/>
      <c r="D22" s="12"/>
      <c r="E22" s="12"/>
      <c r="F22" s="12"/>
      <c r="G22" s="12"/>
      <c r="H22" s="8" t="s">
        <v>2</v>
      </c>
      <c r="I22" s="16">
        <v>17274.3</v>
      </c>
      <c r="J22" s="16">
        <v>17274.3</v>
      </c>
      <c r="K22" s="10">
        <f>ROUND((J22/I22)*100,2)</f>
        <v>100</v>
      </c>
      <c r="L22" s="45"/>
      <c r="M22" s="132"/>
    </row>
    <row r="23" spans="1:13" ht="24.95" customHeight="1" x14ac:dyDescent="0.2">
      <c r="A23" s="54"/>
      <c r="B23" s="45"/>
      <c r="C23" s="48"/>
      <c r="D23" s="12"/>
      <c r="E23" s="12"/>
      <c r="F23" s="12"/>
      <c r="G23" s="12"/>
      <c r="H23" s="8" t="s">
        <v>3</v>
      </c>
      <c r="I23" s="16">
        <v>909.2</v>
      </c>
      <c r="J23" s="16">
        <v>909.2</v>
      </c>
      <c r="K23" s="10">
        <f>ROUND((J23/I23)*100,2)</f>
        <v>100</v>
      </c>
      <c r="L23" s="45"/>
      <c r="M23" s="132"/>
    </row>
    <row r="24" spans="1:13" ht="24.95" customHeight="1" x14ac:dyDescent="0.2">
      <c r="A24" s="55"/>
      <c r="B24" s="46"/>
      <c r="C24" s="49"/>
      <c r="D24" s="14"/>
      <c r="E24" s="14"/>
      <c r="F24" s="14"/>
      <c r="G24" s="14"/>
      <c r="H24" s="8" t="s">
        <v>4</v>
      </c>
      <c r="I24" s="16">
        <v>0</v>
      </c>
      <c r="J24" s="16">
        <v>0</v>
      </c>
      <c r="K24" s="16"/>
      <c r="L24" s="46"/>
      <c r="M24" s="133"/>
    </row>
    <row r="25" spans="1:13" ht="18" customHeight="1" x14ac:dyDescent="0.2">
      <c r="A25" s="53" t="s">
        <v>76</v>
      </c>
      <c r="B25" s="44" t="s">
        <v>77</v>
      </c>
      <c r="C25" s="47" t="s">
        <v>78</v>
      </c>
      <c r="D25" s="4">
        <v>45566</v>
      </c>
      <c r="E25" s="4">
        <v>45657</v>
      </c>
      <c r="F25" s="4">
        <v>45566</v>
      </c>
      <c r="G25" s="4">
        <v>45657</v>
      </c>
      <c r="H25" s="8" t="s">
        <v>0</v>
      </c>
      <c r="I25" s="16">
        <f>SUM(I26:I29)</f>
        <v>732.8</v>
      </c>
      <c r="J25" s="16">
        <f>SUM(J26:J29)</f>
        <v>732.8</v>
      </c>
      <c r="K25" s="10">
        <f>ROUND((J25/I25)*100,2)</f>
        <v>100</v>
      </c>
      <c r="L25" s="59" t="s">
        <v>106</v>
      </c>
      <c r="M25" s="131" t="s">
        <v>95</v>
      </c>
    </row>
    <row r="26" spans="1:13" ht="18" customHeight="1" x14ac:dyDescent="0.2">
      <c r="A26" s="54"/>
      <c r="B26" s="45"/>
      <c r="C26" s="48"/>
      <c r="D26" s="12"/>
      <c r="E26" s="17"/>
      <c r="F26" s="17"/>
      <c r="G26" s="17"/>
      <c r="H26" s="8" t="s">
        <v>1</v>
      </c>
      <c r="I26" s="16">
        <v>0</v>
      </c>
      <c r="J26" s="16">
        <v>0</v>
      </c>
      <c r="K26" s="16"/>
      <c r="L26" s="60"/>
      <c r="M26" s="132"/>
    </row>
    <row r="27" spans="1:13" ht="18" customHeight="1" x14ac:dyDescent="0.2">
      <c r="A27" s="54"/>
      <c r="B27" s="45"/>
      <c r="C27" s="48"/>
      <c r="D27" s="12"/>
      <c r="E27" s="12"/>
      <c r="F27" s="12"/>
      <c r="G27" s="12"/>
      <c r="H27" s="8" t="s">
        <v>2</v>
      </c>
      <c r="I27" s="16">
        <v>0</v>
      </c>
      <c r="J27" s="16">
        <v>0</v>
      </c>
      <c r="K27" s="16"/>
      <c r="L27" s="60"/>
      <c r="M27" s="132"/>
    </row>
    <row r="28" spans="1:13" ht="18" customHeight="1" x14ac:dyDescent="0.2">
      <c r="A28" s="54"/>
      <c r="B28" s="45"/>
      <c r="C28" s="48"/>
      <c r="D28" s="12"/>
      <c r="E28" s="12"/>
      <c r="F28" s="12"/>
      <c r="G28" s="12"/>
      <c r="H28" s="8" t="s">
        <v>3</v>
      </c>
      <c r="I28" s="16">
        <v>732.8</v>
      </c>
      <c r="J28" s="16">
        <v>732.8</v>
      </c>
      <c r="K28" s="10">
        <f>ROUND((J28/I28)*100,2)</f>
        <v>100</v>
      </c>
      <c r="L28" s="60"/>
      <c r="M28" s="132"/>
    </row>
    <row r="29" spans="1:13" ht="24.95" customHeight="1" x14ac:dyDescent="0.2">
      <c r="A29" s="55"/>
      <c r="B29" s="46"/>
      <c r="C29" s="49"/>
      <c r="D29" s="14"/>
      <c r="E29" s="14"/>
      <c r="F29" s="14"/>
      <c r="G29" s="14"/>
      <c r="H29" s="8" t="s">
        <v>4</v>
      </c>
      <c r="I29" s="16">
        <v>0</v>
      </c>
      <c r="J29" s="16">
        <v>0</v>
      </c>
      <c r="K29" s="16"/>
      <c r="L29" s="61"/>
      <c r="M29" s="133"/>
    </row>
    <row r="30" spans="1:13" ht="18" customHeight="1" x14ac:dyDescent="0.2">
      <c r="A30" s="53" t="s">
        <v>25</v>
      </c>
      <c r="B30" s="56" t="s">
        <v>31</v>
      </c>
      <c r="C30" s="75"/>
      <c r="D30" s="4">
        <v>45292</v>
      </c>
      <c r="E30" s="4">
        <v>45657</v>
      </c>
      <c r="F30" s="4">
        <v>45292</v>
      </c>
      <c r="G30" s="4">
        <v>45657</v>
      </c>
      <c r="H30" s="8" t="s">
        <v>0</v>
      </c>
      <c r="I30" s="11">
        <f>I31+I32+I33+I34</f>
        <v>48230.5</v>
      </c>
      <c r="J30" s="11">
        <f>J31+J32+J33+J34</f>
        <v>48230.5</v>
      </c>
      <c r="K30" s="11">
        <f>ROUND((J30/I30)*100,2)</f>
        <v>100</v>
      </c>
      <c r="L30" s="44"/>
      <c r="M30" s="131"/>
    </row>
    <row r="31" spans="1:13" ht="18" customHeight="1" x14ac:dyDescent="0.2">
      <c r="A31" s="54"/>
      <c r="B31" s="57"/>
      <c r="C31" s="76"/>
      <c r="D31" s="12"/>
      <c r="E31" s="12"/>
      <c r="F31" s="12"/>
      <c r="G31" s="12"/>
      <c r="H31" s="8" t="s">
        <v>1</v>
      </c>
      <c r="I31" s="13">
        <f>SUM(I36)</f>
        <v>47270.7</v>
      </c>
      <c r="J31" s="13">
        <f>SUM(J36)</f>
        <v>47270.7</v>
      </c>
      <c r="K31" s="10">
        <f>ROUND((J31/I31)*100,2)</f>
        <v>100</v>
      </c>
      <c r="L31" s="45"/>
      <c r="M31" s="132"/>
    </row>
    <row r="32" spans="1:13" ht="18" customHeight="1" x14ac:dyDescent="0.2">
      <c r="A32" s="54"/>
      <c r="B32" s="57"/>
      <c r="C32" s="76"/>
      <c r="D32" s="12"/>
      <c r="E32" s="12"/>
      <c r="F32" s="12"/>
      <c r="G32" s="12"/>
      <c r="H32" s="8" t="s">
        <v>2</v>
      </c>
      <c r="I32" s="13">
        <f t="shared" ref="I32:J34" si="4">SUM(I37)</f>
        <v>477.5</v>
      </c>
      <c r="J32" s="13">
        <f t="shared" ref="J32" si="5">SUM(J37)</f>
        <v>477.5</v>
      </c>
      <c r="K32" s="10">
        <f>ROUND((J32/I32)*100,2)</f>
        <v>100</v>
      </c>
      <c r="L32" s="45"/>
      <c r="M32" s="132"/>
    </row>
    <row r="33" spans="1:13" ht="18" customHeight="1" x14ac:dyDescent="0.2">
      <c r="A33" s="54"/>
      <c r="B33" s="57"/>
      <c r="C33" s="76"/>
      <c r="D33" s="12"/>
      <c r="E33" s="12"/>
      <c r="F33" s="12"/>
      <c r="G33" s="12"/>
      <c r="H33" s="8" t="s">
        <v>3</v>
      </c>
      <c r="I33" s="13">
        <f t="shared" si="4"/>
        <v>482.3</v>
      </c>
      <c r="J33" s="13">
        <f t="shared" ref="J33" si="6">SUM(J38)</f>
        <v>482.3</v>
      </c>
      <c r="K33" s="10">
        <f>ROUND((J33/I33)*100,2)</f>
        <v>100</v>
      </c>
      <c r="L33" s="45"/>
      <c r="M33" s="132"/>
    </row>
    <row r="34" spans="1:13" ht="21.95" customHeight="1" x14ac:dyDescent="0.2">
      <c r="A34" s="55"/>
      <c r="B34" s="58"/>
      <c r="C34" s="77"/>
      <c r="D34" s="14"/>
      <c r="E34" s="14"/>
      <c r="F34" s="14"/>
      <c r="G34" s="14"/>
      <c r="H34" s="8" t="s">
        <v>4</v>
      </c>
      <c r="I34" s="13">
        <f t="shared" si="4"/>
        <v>0</v>
      </c>
      <c r="J34" s="13">
        <f t="shared" si="4"/>
        <v>0</v>
      </c>
      <c r="K34" s="13"/>
      <c r="L34" s="46"/>
      <c r="M34" s="133"/>
    </row>
    <row r="35" spans="1:13" ht="32.1" customHeight="1" x14ac:dyDescent="0.2">
      <c r="A35" s="18" t="s">
        <v>32</v>
      </c>
      <c r="B35" s="98" t="s">
        <v>58</v>
      </c>
      <c r="C35" s="101" t="s">
        <v>83</v>
      </c>
      <c r="D35" s="66">
        <v>45292</v>
      </c>
      <c r="E35" s="66">
        <v>45657</v>
      </c>
      <c r="F35" s="4">
        <v>45292</v>
      </c>
      <c r="G35" s="4">
        <v>45657</v>
      </c>
      <c r="H35" s="19" t="s">
        <v>0</v>
      </c>
      <c r="I35" s="20">
        <f>SUM(I36:I39)</f>
        <v>48230.5</v>
      </c>
      <c r="J35" s="20">
        <f>SUM(J36:J39)</f>
        <v>48230.5</v>
      </c>
      <c r="K35" s="10">
        <f>ROUND((J35/I35)*100,2)</f>
        <v>100</v>
      </c>
      <c r="L35" s="87" t="s">
        <v>99</v>
      </c>
      <c r="M35" s="134" t="s">
        <v>96</v>
      </c>
    </row>
    <row r="36" spans="1:13" ht="32.1" customHeight="1" x14ac:dyDescent="0.2">
      <c r="A36" s="21"/>
      <c r="B36" s="99"/>
      <c r="C36" s="102"/>
      <c r="D36" s="67"/>
      <c r="E36" s="67"/>
      <c r="F36" s="22"/>
      <c r="G36" s="22"/>
      <c r="H36" s="23" t="s">
        <v>1</v>
      </c>
      <c r="I36" s="20">
        <v>47270.7</v>
      </c>
      <c r="J36" s="20">
        <v>47270.7</v>
      </c>
      <c r="K36" s="10">
        <f>ROUND((J36/I36)*100,2)</f>
        <v>100</v>
      </c>
      <c r="L36" s="88"/>
      <c r="M36" s="135"/>
    </row>
    <row r="37" spans="1:13" ht="32.1" customHeight="1" x14ac:dyDescent="0.2">
      <c r="A37" s="21"/>
      <c r="B37" s="99"/>
      <c r="C37" s="102"/>
      <c r="D37" s="67"/>
      <c r="E37" s="67"/>
      <c r="F37" s="22"/>
      <c r="G37" s="22"/>
      <c r="H37" s="23" t="s">
        <v>2</v>
      </c>
      <c r="I37" s="20">
        <v>477.5</v>
      </c>
      <c r="J37" s="20">
        <v>477.5</v>
      </c>
      <c r="K37" s="10">
        <f>ROUND((J37/I37)*100,2)</f>
        <v>100</v>
      </c>
      <c r="L37" s="88"/>
      <c r="M37" s="135"/>
    </row>
    <row r="38" spans="1:13" ht="32.1" customHeight="1" x14ac:dyDescent="0.2">
      <c r="A38" s="21"/>
      <c r="B38" s="99"/>
      <c r="C38" s="102"/>
      <c r="D38" s="67"/>
      <c r="E38" s="67"/>
      <c r="F38" s="22"/>
      <c r="G38" s="22"/>
      <c r="H38" s="23" t="s">
        <v>3</v>
      </c>
      <c r="I38" s="20">
        <v>482.3</v>
      </c>
      <c r="J38" s="20">
        <v>482.3</v>
      </c>
      <c r="K38" s="10">
        <f>ROUND((J38/I38)*100,2)</f>
        <v>100</v>
      </c>
      <c r="L38" s="88"/>
      <c r="M38" s="135"/>
    </row>
    <row r="39" spans="1:13" ht="24.95" customHeight="1" x14ac:dyDescent="0.2">
      <c r="A39" s="24"/>
      <c r="B39" s="100"/>
      <c r="C39" s="103"/>
      <c r="D39" s="68"/>
      <c r="E39" s="68"/>
      <c r="F39" s="25"/>
      <c r="G39" s="25"/>
      <c r="H39" s="23" t="s">
        <v>4</v>
      </c>
      <c r="I39" s="20">
        <v>0</v>
      </c>
      <c r="J39" s="20">
        <v>0</v>
      </c>
      <c r="K39" s="10"/>
      <c r="L39" s="89"/>
      <c r="M39" s="136"/>
    </row>
    <row r="40" spans="1:13" ht="15" customHeight="1" x14ac:dyDescent="0.2">
      <c r="A40" s="53" t="s">
        <v>39</v>
      </c>
      <c r="B40" s="56" t="s">
        <v>43</v>
      </c>
      <c r="C40" s="75"/>
      <c r="D40" s="4">
        <v>45292</v>
      </c>
      <c r="E40" s="4">
        <v>45657</v>
      </c>
      <c r="F40" s="4">
        <v>45292</v>
      </c>
      <c r="G40" s="4">
        <v>45657</v>
      </c>
      <c r="H40" s="8" t="s">
        <v>0</v>
      </c>
      <c r="I40" s="11" t="s">
        <v>44</v>
      </c>
      <c r="J40" s="11" t="s">
        <v>44</v>
      </c>
      <c r="K40" s="11" t="s">
        <v>44</v>
      </c>
      <c r="L40" s="44"/>
      <c r="M40" s="131"/>
    </row>
    <row r="41" spans="1:13" ht="15" customHeight="1" x14ac:dyDescent="0.2">
      <c r="A41" s="54"/>
      <c r="B41" s="57"/>
      <c r="C41" s="76"/>
      <c r="D41" s="12"/>
      <c r="E41" s="12"/>
      <c r="F41" s="12"/>
      <c r="G41" s="12"/>
      <c r="H41" s="8" t="s">
        <v>1</v>
      </c>
      <c r="I41" s="16" t="s">
        <v>44</v>
      </c>
      <c r="J41" s="16" t="s">
        <v>44</v>
      </c>
      <c r="K41" s="16" t="s">
        <v>44</v>
      </c>
      <c r="L41" s="45"/>
      <c r="M41" s="132"/>
    </row>
    <row r="42" spans="1:13" ht="15" customHeight="1" x14ac:dyDescent="0.2">
      <c r="A42" s="54"/>
      <c r="B42" s="57"/>
      <c r="C42" s="76"/>
      <c r="D42" s="12"/>
      <c r="E42" s="12"/>
      <c r="F42" s="12"/>
      <c r="G42" s="12"/>
      <c r="H42" s="8" t="s">
        <v>2</v>
      </c>
      <c r="I42" s="16" t="s">
        <v>44</v>
      </c>
      <c r="J42" s="16" t="s">
        <v>44</v>
      </c>
      <c r="K42" s="16" t="s">
        <v>44</v>
      </c>
      <c r="L42" s="45"/>
      <c r="M42" s="132"/>
    </row>
    <row r="43" spans="1:13" ht="15" customHeight="1" x14ac:dyDescent="0.2">
      <c r="A43" s="54"/>
      <c r="B43" s="57"/>
      <c r="C43" s="76"/>
      <c r="D43" s="12"/>
      <c r="E43" s="12"/>
      <c r="F43" s="12"/>
      <c r="G43" s="12"/>
      <c r="H43" s="8" t="s">
        <v>3</v>
      </c>
      <c r="I43" s="16" t="s">
        <v>44</v>
      </c>
      <c r="J43" s="16" t="s">
        <v>44</v>
      </c>
      <c r="K43" s="16" t="s">
        <v>44</v>
      </c>
      <c r="L43" s="45"/>
      <c r="M43" s="132"/>
    </row>
    <row r="44" spans="1:13" ht="21.95" customHeight="1" x14ac:dyDescent="0.2">
      <c r="A44" s="55"/>
      <c r="B44" s="58"/>
      <c r="C44" s="77"/>
      <c r="D44" s="14"/>
      <c r="E44" s="14"/>
      <c r="F44" s="14"/>
      <c r="G44" s="14"/>
      <c r="H44" s="8" t="s">
        <v>4</v>
      </c>
      <c r="I44" s="16" t="s">
        <v>44</v>
      </c>
      <c r="J44" s="16" t="s">
        <v>44</v>
      </c>
      <c r="K44" s="16" t="s">
        <v>44</v>
      </c>
      <c r="L44" s="46"/>
      <c r="M44" s="133"/>
    </row>
    <row r="45" spans="1:13" ht="15" customHeight="1" x14ac:dyDescent="0.2">
      <c r="A45" s="53" t="s">
        <v>40</v>
      </c>
      <c r="B45" s="95" t="s">
        <v>45</v>
      </c>
      <c r="C45" s="75" t="s">
        <v>57</v>
      </c>
      <c r="D45" s="4">
        <v>45292</v>
      </c>
      <c r="E45" s="4">
        <v>45657</v>
      </c>
      <c r="F45" s="4">
        <v>45292</v>
      </c>
      <c r="G45" s="4">
        <v>45657</v>
      </c>
      <c r="H45" s="8" t="s">
        <v>0</v>
      </c>
      <c r="I45" s="16" t="s">
        <v>44</v>
      </c>
      <c r="J45" s="16" t="s">
        <v>44</v>
      </c>
      <c r="K45" s="16" t="s">
        <v>44</v>
      </c>
      <c r="L45" s="50" t="s">
        <v>94</v>
      </c>
      <c r="M45" s="125" t="s">
        <v>95</v>
      </c>
    </row>
    <row r="46" spans="1:13" ht="15" customHeight="1" x14ac:dyDescent="0.2">
      <c r="A46" s="54"/>
      <c r="B46" s="96"/>
      <c r="C46" s="76"/>
      <c r="D46" s="12"/>
      <c r="E46" s="12"/>
      <c r="F46" s="12"/>
      <c r="G46" s="12"/>
      <c r="H46" s="8" t="s">
        <v>1</v>
      </c>
      <c r="I46" s="16" t="s">
        <v>44</v>
      </c>
      <c r="J46" s="16" t="s">
        <v>44</v>
      </c>
      <c r="K46" s="16" t="s">
        <v>44</v>
      </c>
      <c r="L46" s="51"/>
      <c r="M46" s="126"/>
    </row>
    <row r="47" spans="1:13" ht="15" customHeight="1" x14ac:dyDescent="0.2">
      <c r="A47" s="54"/>
      <c r="B47" s="96"/>
      <c r="C47" s="76"/>
      <c r="D47" s="12"/>
      <c r="E47" s="12"/>
      <c r="F47" s="12"/>
      <c r="G47" s="12"/>
      <c r="H47" s="8" t="s">
        <v>2</v>
      </c>
      <c r="I47" s="16" t="s">
        <v>44</v>
      </c>
      <c r="J47" s="16" t="s">
        <v>44</v>
      </c>
      <c r="K47" s="16" t="s">
        <v>44</v>
      </c>
      <c r="L47" s="51"/>
      <c r="M47" s="126"/>
    </row>
    <row r="48" spans="1:13" ht="15" customHeight="1" x14ac:dyDescent="0.2">
      <c r="A48" s="54"/>
      <c r="B48" s="96"/>
      <c r="C48" s="76"/>
      <c r="D48" s="12"/>
      <c r="E48" s="12"/>
      <c r="F48" s="12"/>
      <c r="G48" s="12"/>
      <c r="H48" s="8" t="s">
        <v>3</v>
      </c>
      <c r="I48" s="16" t="s">
        <v>44</v>
      </c>
      <c r="J48" s="16" t="s">
        <v>44</v>
      </c>
      <c r="K48" s="16" t="s">
        <v>44</v>
      </c>
      <c r="L48" s="51"/>
      <c r="M48" s="126"/>
    </row>
    <row r="49" spans="1:13" ht="21.95" customHeight="1" x14ac:dyDescent="0.2">
      <c r="A49" s="55"/>
      <c r="B49" s="97"/>
      <c r="C49" s="77"/>
      <c r="D49" s="12"/>
      <c r="E49" s="12"/>
      <c r="F49" s="12"/>
      <c r="G49" s="12"/>
      <c r="H49" s="8" t="s">
        <v>4</v>
      </c>
      <c r="I49" s="16" t="s">
        <v>44</v>
      </c>
      <c r="J49" s="16" t="s">
        <v>44</v>
      </c>
      <c r="K49" s="16" t="s">
        <v>44</v>
      </c>
      <c r="L49" s="52"/>
      <c r="M49" s="127"/>
    </row>
    <row r="50" spans="1:13" ht="17.100000000000001" customHeight="1" x14ac:dyDescent="0.2">
      <c r="A50" s="53" t="s">
        <v>6</v>
      </c>
      <c r="B50" s="81" t="s">
        <v>61</v>
      </c>
      <c r="C50" s="47" t="s">
        <v>52</v>
      </c>
      <c r="D50" s="4"/>
      <c r="E50" s="4"/>
      <c r="F50" s="4"/>
      <c r="G50" s="4"/>
      <c r="H50" s="5" t="s">
        <v>0</v>
      </c>
      <c r="I50" s="6">
        <f>I51+I52+I53+I54</f>
        <v>48298.399999999994</v>
      </c>
      <c r="J50" s="6">
        <f>J51+J52+J53+J54</f>
        <v>46795.199999999997</v>
      </c>
      <c r="K50" s="10">
        <f>ROUND((J50/I50)*100,2)</f>
        <v>96.89</v>
      </c>
      <c r="L50" s="44"/>
      <c r="M50" s="131"/>
    </row>
    <row r="51" spans="1:13" ht="17.100000000000001" customHeight="1" x14ac:dyDescent="0.2">
      <c r="A51" s="54"/>
      <c r="B51" s="82"/>
      <c r="C51" s="48"/>
      <c r="D51" s="7"/>
      <c r="E51" s="7"/>
      <c r="F51" s="7"/>
      <c r="G51" s="7"/>
      <c r="H51" s="8" t="s">
        <v>1</v>
      </c>
      <c r="I51" s="10">
        <f>I61+I86+I91+I66+I106</f>
        <v>0</v>
      </c>
      <c r="J51" s="10">
        <f>J61+J86+J91+J66+J106</f>
        <v>0</v>
      </c>
      <c r="K51" s="10"/>
      <c r="L51" s="45"/>
      <c r="M51" s="132"/>
    </row>
    <row r="52" spans="1:13" ht="17.100000000000001" customHeight="1" x14ac:dyDescent="0.2">
      <c r="A52" s="54"/>
      <c r="B52" s="82"/>
      <c r="C52" s="48"/>
      <c r="D52" s="7"/>
      <c r="E52" s="7"/>
      <c r="F52" s="7"/>
      <c r="G52" s="7"/>
      <c r="H52" s="8" t="s">
        <v>2</v>
      </c>
      <c r="I52" s="10">
        <f t="shared" ref="I52:J53" si="7">I57+I82+I102</f>
        <v>599.20000000000005</v>
      </c>
      <c r="J52" s="10">
        <f t="shared" si="7"/>
        <v>599.20000000000005</v>
      </c>
      <c r="K52" s="10">
        <f>ROUND((J52/I52)*100,2)</f>
        <v>100</v>
      </c>
      <c r="L52" s="45"/>
      <c r="M52" s="132"/>
    </row>
    <row r="53" spans="1:13" ht="17.100000000000001" customHeight="1" x14ac:dyDescent="0.2">
      <c r="A53" s="54"/>
      <c r="B53" s="82"/>
      <c r="C53" s="48"/>
      <c r="D53" s="7"/>
      <c r="E53" s="7"/>
      <c r="F53" s="7"/>
      <c r="G53" s="7"/>
      <c r="H53" s="8" t="s">
        <v>3</v>
      </c>
      <c r="I53" s="10">
        <f t="shared" si="7"/>
        <v>47699.199999999997</v>
      </c>
      <c r="J53" s="10">
        <f t="shared" si="7"/>
        <v>46196</v>
      </c>
      <c r="K53" s="10">
        <f>ROUND((J53/I53)*100,2)</f>
        <v>96.85</v>
      </c>
      <c r="L53" s="45"/>
      <c r="M53" s="132"/>
    </row>
    <row r="54" spans="1:13" ht="21.95" customHeight="1" x14ac:dyDescent="0.2">
      <c r="A54" s="55"/>
      <c r="B54" s="83"/>
      <c r="C54" s="49"/>
      <c r="D54" s="9"/>
      <c r="E54" s="9"/>
      <c r="F54" s="9"/>
      <c r="G54" s="9"/>
      <c r="H54" s="8" t="s">
        <v>4</v>
      </c>
      <c r="I54" s="10">
        <f>I64+I89+I94+I69+I109</f>
        <v>0</v>
      </c>
      <c r="J54" s="10">
        <f>J64+J89+J94+J69+J109</f>
        <v>0</v>
      </c>
      <c r="K54" s="10"/>
      <c r="L54" s="46"/>
      <c r="M54" s="133"/>
    </row>
    <row r="55" spans="1:13" ht="15.95" customHeight="1" x14ac:dyDescent="0.2">
      <c r="A55" s="104" t="s">
        <v>7</v>
      </c>
      <c r="B55" s="107" t="s">
        <v>51</v>
      </c>
      <c r="C55" s="75"/>
      <c r="D55" s="4">
        <v>45292</v>
      </c>
      <c r="E55" s="4">
        <v>45657</v>
      </c>
      <c r="F55" s="4">
        <v>45292</v>
      </c>
      <c r="G55" s="4">
        <v>45657</v>
      </c>
      <c r="H55" s="5" t="s">
        <v>0</v>
      </c>
      <c r="I55" s="11">
        <f>I56+I57+I58+I59</f>
        <v>22941.8</v>
      </c>
      <c r="J55" s="11">
        <f>J56+J57+J58+J59</f>
        <v>22386.5</v>
      </c>
      <c r="K55" s="11">
        <f>ROUND((J55/I55)*100,2)</f>
        <v>97.58</v>
      </c>
      <c r="L55" s="110"/>
      <c r="M55" s="141"/>
    </row>
    <row r="56" spans="1:13" ht="15.95" customHeight="1" x14ac:dyDescent="0.2">
      <c r="A56" s="105"/>
      <c r="B56" s="108"/>
      <c r="C56" s="76"/>
      <c r="D56" s="12"/>
      <c r="E56" s="12"/>
      <c r="F56" s="12"/>
      <c r="G56" s="12"/>
      <c r="H56" s="8" t="s">
        <v>1</v>
      </c>
      <c r="I56" s="13">
        <v>0</v>
      </c>
      <c r="J56" s="13">
        <v>0</v>
      </c>
      <c r="K56" s="10"/>
      <c r="L56" s="111"/>
      <c r="M56" s="142"/>
    </row>
    <row r="57" spans="1:13" ht="15.95" customHeight="1" x14ac:dyDescent="0.2">
      <c r="A57" s="105"/>
      <c r="B57" s="108"/>
      <c r="C57" s="76"/>
      <c r="D57" s="12"/>
      <c r="E57" s="12"/>
      <c r="F57" s="12"/>
      <c r="G57" s="12"/>
      <c r="H57" s="8" t="s">
        <v>2</v>
      </c>
      <c r="I57" s="13">
        <f>SUM(I62+I67)</f>
        <v>0</v>
      </c>
      <c r="J57" s="13">
        <f>SUM(J62+J67)</f>
        <v>0</v>
      </c>
      <c r="K57" s="10"/>
      <c r="L57" s="111"/>
      <c r="M57" s="142"/>
    </row>
    <row r="58" spans="1:13" ht="15.95" customHeight="1" x14ac:dyDescent="0.2">
      <c r="A58" s="105"/>
      <c r="B58" s="108"/>
      <c r="C58" s="76"/>
      <c r="D58" s="12"/>
      <c r="E58" s="12"/>
      <c r="F58" s="12"/>
      <c r="G58" s="12"/>
      <c r="H58" s="8" t="s">
        <v>3</v>
      </c>
      <c r="I58" s="13">
        <f>SUM(I63+I68)</f>
        <v>22941.8</v>
      </c>
      <c r="J58" s="13">
        <f>SUM(J63+J68)</f>
        <v>22386.5</v>
      </c>
      <c r="K58" s="10">
        <f>ROUND((J58/I58)*100,2)</f>
        <v>97.58</v>
      </c>
      <c r="L58" s="111"/>
      <c r="M58" s="142"/>
    </row>
    <row r="59" spans="1:13" ht="21.95" customHeight="1" x14ac:dyDescent="0.2">
      <c r="A59" s="106"/>
      <c r="B59" s="109"/>
      <c r="C59" s="77"/>
      <c r="D59" s="14"/>
      <c r="E59" s="14"/>
      <c r="F59" s="14"/>
      <c r="G59" s="14"/>
      <c r="H59" s="8" t="s">
        <v>4</v>
      </c>
      <c r="I59" s="13">
        <v>0</v>
      </c>
      <c r="J59" s="13">
        <v>0</v>
      </c>
      <c r="K59" s="13"/>
      <c r="L59" s="112"/>
      <c r="M59" s="143"/>
    </row>
    <row r="60" spans="1:13" ht="12.95" customHeight="1" x14ac:dyDescent="0.2">
      <c r="A60" s="104" t="s">
        <v>33</v>
      </c>
      <c r="B60" s="110" t="s">
        <v>8</v>
      </c>
      <c r="C60" s="75" t="s">
        <v>79</v>
      </c>
      <c r="D60" s="4">
        <v>45292</v>
      </c>
      <c r="E60" s="4">
        <v>45657</v>
      </c>
      <c r="F60" s="4">
        <v>45292</v>
      </c>
      <c r="G60" s="4">
        <v>45657</v>
      </c>
      <c r="H60" s="5" t="s">
        <v>0</v>
      </c>
      <c r="I60" s="10">
        <f>I61+I62+I63+I64</f>
        <v>5611</v>
      </c>
      <c r="J60" s="10">
        <f>J61+J62+J63+J64</f>
        <v>5564.4</v>
      </c>
      <c r="K60" s="10">
        <f>ROUND((J60/I60)*100,2)</f>
        <v>99.17</v>
      </c>
      <c r="L60" s="116" t="s">
        <v>112</v>
      </c>
      <c r="M60" s="125" t="s">
        <v>95</v>
      </c>
    </row>
    <row r="61" spans="1:13" ht="12.95" customHeight="1" x14ac:dyDescent="0.2">
      <c r="A61" s="105"/>
      <c r="B61" s="111"/>
      <c r="C61" s="76"/>
      <c r="D61" s="12"/>
      <c r="E61" s="12"/>
      <c r="F61" s="12"/>
      <c r="G61" s="12"/>
      <c r="H61" s="8" t="s">
        <v>1</v>
      </c>
      <c r="I61" s="13">
        <v>0</v>
      </c>
      <c r="J61" s="13">
        <v>0</v>
      </c>
      <c r="K61" s="10"/>
      <c r="L61" s="117"/>
      <c r="M61" s="126"/>
    </row>
    <row r="62" spans="1:13" ht="12.95" customHeight="1" x14ac:dyDescent="0.2">
      <c r="A62" s="105"/>
      <c r="B62" s="111"/>
      <c r="C62" s="76"/>
      <c r="D62" s="12"/>
      <c r="E62" s="12"/>
      <c r="F62" s="12"/>
      <c r="G62" s="12"/>
      <c r="H62" s="8" t="s">
        <v>2</v>
      </c>
      <c r="I62" s="13">
        <v>0</v>
      </c>
      <c r="J62" s="13">
        <v>0</v>
      </c>
      <c r="K62" s="10"/>
      <c r="L62" s="117"/>
      <c r="M62" s="126"/>
    </row>
    <row r="63" spans="1:13" ht="12.95" customHeight="1" x14ac:dyDescent="0.2">
      <c r="A63" s="105"/>
      <c r="B63" s="111"/>
      <c r="C63" s="76"/>
      <c r="D63" s="12"/>
      <c r="E63" s="12"/>
      <c r="F63" s="12"/>
      <c r="G63" s="12"/>
      <c r="H63" s="8" t="s">
        <v>3</v>
      </c>
      <c r="I63" s="13">
        <v>5611</v>
      </c>
      <c r="J63" s="13">
        <v>5564.4</v>
      </c>
      <c r="K63" s="10">
        <f>ROUND((J63/I63)*100,2)</f>
        <v>99.17</v>
      </c>
      <c r="L63" s="117"/>
      <c r="M63" s="126"/>
    </row>
    <row r="64" spans="1:13" ht="21.95" customHeight="1" x14ac:dyDescent="0.2">
      <c r="A64" s="106"/>
      <c r="B64" s="112"/>
      <c r="C64" s="77"/>
      <c r="D64" s="14"/>
      <c r="E64" s="14"/>
      <c r="F64" s="14"/>
      <c r="G64" s="14"/>
      <c r="H64" s="8" t="s">
        <v>4</v>
      </c>
      <c r="I64" s="13">
        <v>0</v>
      </c>
      <c r="J64" s="13">
        <v>0</v>
      </c>
      <c r="K64" s="13"/>
      <c r="L64" s="118"/>
      <c r="M64" s="127"/>
    </row>
    <row r="65" spans="1:13" ht="17.100000000000001" customHeight="1" x14ac:dyDescent="0.2">
      <c r="A65" s="104" t="s">
        <v>34</v>
      </c>
      <c r="B65" s="44" t="s">
        <v>66</v>
      </c>
      <c r="C65" s="75" t="s">
        <v>79</v>
      </c>
      <c r="D65" s="4">
        <v>45292</v>
      </c>
      <c r="E65" s="4">
        <v>45657</v>
      </c>
      <c r="F65" s="4">
        <v>45292</v>
      </c>
      <c r="G65" s="4">
        <v>45657</v>
      </c>
      <c r="H65" s="8" t="s">
        <v>0</v>
      </c>
      <c r="I65" s="10">
        <f>I66+I67+I68+I69</f>
        <v>17330.8</v>
      </c>
      <c r="J65" s="10">
        <f>J66+J67+J68+J69</f>
        <v>16822.099999999999</v>
      </c>
      <c r="K65" s="10">
        <f>ROUND((J65/I65)*100,2)</f>
        <v>97.06</v>
      </c>
      <c r="L65" s="50" t="s">
        <v>108</v>
      </c>
      <c r="M65" s="125" t="s">
        <v>95</v>
      </c>
    </row>
    <row r="66" spans="1:13" ht="17.100000000000001" customHeight="1" x14ac:dyDescent="0.2">
      <c r="A66" s="105"/>
      <c r="B66" s="45"/>
      <c r="C66" s="76"/>
      <c r="D66" s="12"/>
      <c r="E66" s="12"/>
      <c r="F66" s="12"/>
      <c r="G66" s="12"/>
      <c r="H66" s="8" t="s">
        <v>1</v>
      </c>
      <c r="I66" s="10">
        <v>0</v>
      </c>
      <c r="J66" s="10">
        <v>0</v>
      </c>
      <c r="K66" s="10"/>
      <c r="L66" s="51"/>
      <c r="M66" s="126"/>
    </row>
    <row r="67" spans="1:13" ht="17.100000000000001" customHeight="1" x14ac:dyDescent="0.2">
      <c r="A67" s="105"/>
      <c r="B67" s="45"/>
      <c r="C67" s="76"/>
      <c r="D67" s="12"/>
      <c r="E67" s="12"/>
      <c r="F67" s="12"/>
      <c r="G67" s="12"/>
      <c r="H67" s="8" t="s">
        <v>2</v>
      </c>
      <c r="I67" s="10">
        <v>0</v>
      </c>
      <c r="J67" s="10">
        <v>0</v>
      </c>
      <c r="K67" s="10"/>
      <c r="L67" s="51"/>
      <c r="M67" s="126"/>
    </row>
    <row r="68" spans="1:13" ht="17.100000000000001" customHeight="1" x14ac:dyDescent="0.2">
      <c r="A68" s="105"/>
      <c r="B68" s="45"/>
      <c r="C68" s="76"/>
      <c r="D68" s="12"/>
      <c r="E68" s="12"/>
      <c r="F68" s="12"/>
      <c r="G68" s="12"/>
      <c r="H68" s="8" t="s">
        <v>3</v>
      </c>
      <c r="I68" s="10">
        <v>17330.8</v>
      </c>
      <c r="J68" s="10">
        <v>16822.099999999999</v>
      </c>
      <c r="K68" s="10">
        <f>ROUND((J68/I68)*100,2)</f>
        <v>97.06</v>
      </c>
      <c r="L68" s="51"/>
      <c r="M68" s="126"/>
    </row>
    <row r="69" spans="1:13" ht="21.95" customHeight="1" x14ac:dyDescent="0.2">
      <c r="A69" s="106"/>
      <c r="B69" s="46"/>
      <c r="C69" s="77"/>
      <c r="D69" s="14"/>
      <c r="E69" s="14"/>
      <c r="F69" s="14"/>
      <c r="G69" s="14"/>
      <c r="H69" s="8" t="s">
        <v>4</v>
      </c>
      <c r="I69" s="10">
        <v>0</v>
      </c>
      <c r="J69" s="10">
        <v>0</v>
      </c>
      <c r="K69" s="10"/>
      <c r="L69" s="52"/>
      <c r="M69" s="127"/>
    </row>
    <row r="70" spans="1:13" ht="12.95" customHeight="1" x14ac:dyDescent="0.2">
      <c r="A70" s="104" t="s">
        <v>65</v>
      </c>
      <c r="B70" s="44" t="s">
        <v>67</v>
      </c>
      <c r="C70" s="75" t="s">
        <v>68</v>
      </c>
      <c r="D70" s="4">
        <v>45292</v>
      </c>
      <c r="E70" s="4">
        <v>45657</v>
      </c>
      <c r="F70" s="4">
        <v>45292</v>
      </c>
      <c r="G70" s="4">
        <v>45657</v>
      </c>
      <c r="H70" s="8" t="s">
        <v>0</v>
      </c>
      <c r="I70" s="10">
        <f>SUM(I71:I74)</f>
        <v>831</v>
      </c>
      <c r="J70" s="10">
        <f>SUM(J71:J74)</f>
        <v>831</v>
      </c>
      <c r="K70" s="10">
        <f>ROUND((J70/I70)*100,2)</f>
        <v>100</v>
      </c>
      <c r="L70" s="50" t="s">
        <v>113</v>
      </c>
      <c r="M70" s="144" t="s">
        <v>95</v>
      </c>
    </row>
    <row r="71" spans="1:13" ht="12.95" customHeight="1" x14ac:dyDescent="0.2">
      <c r="A71" s="105"/>
      <c r="B71" s="45"/>
      <c r="C71" s="76"/>
      <c r="D71" s="12"/>
      <c r="E71" s="12"/>
      <c r="F71" s="12"/>
      <c r="G71" s="12"/>
      <c r="H71" s="8" t="s">
        <v>1</v>
      </c>
      <c r="I71" s="10">
        <v>0</v>
      </c>
      <c r="J71" s="10">
        <v>0</v>
      </c>
      <c r="K71" s="10"/>
      <c r="L71" s="51"/>
      <c r="M71" s="145"/>
    </row>
    <row r="72" spans="1:13" ht="12.95" customHeight="1" x14ac:dyDescent="0.2">
      <c r="A72" s="105"/>
      <c r="B72" s="45"/>
      <c r="C72" s="76"/>
      <c r="D72" s="12"/>
      <c r="E72" s="12"/>
      <c r="F72" s="12"/>
      <c r="G72" s="12"/>
      <c r="H72" s="8" t="s">
        <v>2</v>
      </c>
      <c r="I72" s="10">
        <v>0</v>
      </c>
      <c r="J72" s="10">
        <v>0</v>
      </c>
      <c r="K72" s="10"/>
      <c r="L72" s="51"/>
      <c r="M72" s="145"/>
    </row>
    <row r="73" spans="1:13" ht="12.95" customHeight="1" x14ac:dyDescent="0.2">
      <c r="A73" s="105"/>
      <c r="B73" s="45"/>
      <c r="C73" s="76"/>
      <c r="D73" s="12"/>
      <c r="E73" s="12"/>
      <c r="F73" s="12"/>
      <c r="G73" s="12"/>
      <c r="H73" s="8" t="s">
        <v>3</v>
      </c>
      <c r="I73" s="13">
        <v>831</v>
      </c>
      <c r="J73" s="16">
        <v>831</v>
      </c>
      <c r="K73" s="10">
        <f>ROUND((J73/I73)*100,2)</f>
        <v>100</v>
      </c>
      <c r="L73" s="51"/>
      <c r="M73" s="145"/>
    </row>
    <row r="74" spans="1:13" ht="21.95" customHeight="1" x14ac:dyDescent="0.2">
      <c r="A74" s="106"/>
      <c r="B74" s="46"/>
      <c r="C74" s="77"/>
      <c r="D74" s="14"/>
      <c r="E74" s="12"/>
      <c r="F74" s="12"/>
      <c r="G74" s="12"/>
      <c r="H74" s="8" t="s">
        <v>4</v>
      </c>
      <c r="I74" s="10">
        <v>0</v>
      </c>
      <c r="J74" s="10">
        <v>0</v>
      </c>
      <c r="K74" s="10"/>
      <c r="L74" s="52"/>
      <c r="M74" s="146"/>
    </row>
    <row r="75" spans="1:13" ht="15" customHeight="1" x14ac:dyDescent="0.2">
      <c r="A75" s="104" t="s">
        <v>69</v>
      </c>
      <c r="B75" s="44" t="s">
        <v>72</v>
      </c>
      <c r="C75" s="113" t="s">
        <v>79</v>
      </c>
      <c r="D75" s="4">
        <v>45292</v>
      </c>
      <c r="E75" s="4">
        <v>45657</v>
      </c>
      <c r="F75" s="4">
        <v>45292</v>
      </c>
      <c r="G75" s="4">
        <v>45657</v>
      </c>
      <c r="H75" s="8" t="s">
        <v>0</v>
      </c>
      <c r="I75" s="10">
        <f>SUM(I76:I79)</f>
        <v>4904.7</v>
      </c>
      <c r="J75" s="10">
        <f>SUM(J76:J79)</f>
        <v>4904.7</v>
      </c>
      <c r="K75" s="10">
        <f>ROUND((J75/I75)*100,2)</f>
        <v>100</v>
      </c>
      <c r="L75" s="87" t="s">
        <v>107</v>
      </c>
      <c r="M75" s="125" t="s">
        <v>95</v>
      </c>
    </row>
    <row r="76" spans="1:13" ht="15" customHeight="1" x14ac:dyDescent="0.2">
      <c r="A76" s="105"/>
      <c r="B76" s="45"/>
      <c r="C76" s="114"/>
      <c r="D76" s="12"/>
      <c r="E76" s="12"/>
      <c r="F76" s="12"/>
      <c r="G76" s="12"/>
      <c r="H76" s="8" t="s">
        <v>1</v>
      </c>
      <c r="I76" s="10">
        <v>0</v>
      </c>
      <c r="J76" s="10">
        <v>0</v>
      </c>
      <c r="K76" s="10"/>
      <c r="L76" s="88"/>
      <c r="M76" s="126"/>
    </row>
    <row r="77" spans="1:13" ht="15" customHeight="1" x14ac:dyDescent="0.2">
      <c r="A77" s="105"/>
      <c r="B77" s="45"/>
      <c r="C77" s="114"/>
      <c r="D77" s="12"/>
      <c r="E77" s="12"/>
      <c r="F77" s="12"/>
      <c r="G77" s="12"/>
      <c r="H77" s="8" t="s">
        <v>2</v>
      </c>
      <c r="I77" s="10">
        <v>0</v>
      </c>
      <c r="J77" s="10">
        <v>0</v>
      </c>
      <c r="K77" s="10"/>
      <c r="L77" s="88"/>
      <c r="M77" s="126"/>
    </row>
    <row r="78" spans="1:13" ht="15" customHeight="1" x14ac:dyDescent="0.2">
      <c r="A78" s="105"/>
      <c r="B78" s="45"/>
      <c r="C78" s="114"/>
      <c r="D78" s="12"/>
      <c r="E78" s="12"/>
      <c r="F78" s="12"/>
      <c r="G78" s="12"/>
      <c r="H78" s="8" t="s">
        <v>3</v>
      </c>
      <c r="I78" s="10">
        <v>4904.7</v>
      </c>
      <c r="J78" s="10">
        <v>4904.7</v>
      </c>
      <c r="K78" s="10">
        <f>ROUND((J78/I78)*100,2)</f>
        <v>100</v>
      </c>
      <c r="L78" s="88"/>
      <c r="M78" s="126"/>
    </row>
    <row r="79" spans="1:13" ht="21.95" customHeight="1" x14ac:dyDescent="0.2">
      <c r="A79" s="106"/>
      <c r="B79" s="46"/>
      <c r="C79" s="115"/>
      <c r="D79" s="12"/>
      <c r="E79" s="12"/>
      <c r="F79" s="12"/>
      <c r="G79" s="12"/>
      <c r="H79" s="8" t="s">
        <v>4</v>
      </c>
      <c r="I79" s="10">
        <v>0</v>
      </c>
      <c r="J79" s="10">
        <v>0</v>
      </c>
      <c r="K79" s="10"/>
      <c r="L79" s="89"/>
      <c r="M79" s="127"/>
    </row>
    <row r="80" spans="1:13" ht="14.1" customHeight="1" x14ac:dyDescent="0.2">
      <c r="A80" s="26" t="s">
        <v>9</v>
      </c>
      <c r="B80" s="119" t="s">
        <v>42</v>
      </c>
      <c r="C80" s="75"/>
      <c r="D80" s="4">
        <v>45292</v>
      </c>
      <c r="E80" s="4">
        <v>45657</v>
      </c>
      <c r="F80" s="4">
        <v>45292</v>
      </c>
      <c r="G80" s="4">
        <v>45657</v>
      </c>
      <c r="H80" s="8" t="s">
        <v>0</v>
      </c>
      <c r="I80" s="11">
        <f>I81+I82+I83+I84</f>
        <v>23041.600000000002</v>
      </c>
      <c r="J80" s="11">
        <f>J81+J82+J83+J84</f>
        <v>22118.400000000001</v>
      </c>
      <c r="K80" s="11">
        <f>ROUND((J80/I80)*100,2)</f>
        <v>95.99</v>
      </c>
      <c r="L80" s="50"/>
      <c r="M80" s="125"/>
    </row>
    <row r="81" spans="1:13" ht="14.1" customHeight="1" x14ac:dyDescent="0.2">
      <c r="A81" s="26"/>
      <c r="B81" s="120"/>
      <c r="C81" s="76"/>
      <c r="D81" s="12"/>
      <c r="E81" s="12"/>
      <c r="F81" s="12"/>
      <c r="G81" s="12"/>
      <c r="H81" s="8" t="s">
        <v>1</v>
      </c>
      <c r="I81" s="13">
        <v>0</v>
      </c>
      <c r="J81" s="13">
        <v>0</v>
      </c>
      <c r="K81" s="10"/>
      <c r="L81" s="51"/>
      <c r="M81" s="126"/>
    </row>
    <row r="82" spans="1:13" ht="14.1" customHeight="1" x14ac:dyDescent="0.2">
      <c r="A82" s="26"/>
      <c r="B82" s="120"/>
      <c r="C82" s="76"/>
      <c r="D82" s="12"/>
      <c r="E82" s="12"/>
      <c r="F82" s="12"/>
      <c r="G82" s="12"/>
      <c r="H82" s="8" t="s">
        <v>2</v>
      </c>
      <c r="I82" s="13">
        <f>SUM(I87+I92+I97)</f>
        <v>599.20000000000005</v>
      </c>
      <c r="J82" s="13">
        <f>SUM(J87+J92+J97)</f>
        <v>599.20000000000005</v>
      </c>
      <c r="K82" s="10">
        <f>ROUND((J82/I82)*100,2)</f>
        <v>100</v>
      </c>
      <c r="L82" s="51"/>
      <c r="M82" s="126"/>
    </row>
    <row r="83" spans="1:13" ht="14.1" customHeight="1" x14ac:dyDescent="0.2">
      <c r="A83" s="26"/>
      <c r="B83" s="120"/>
      <c r="C83" s="76"/>
      <c r="D83" s="12"/>
      <c r="E83" s="12"/>
      <c r="F83" s="12"/>
      <c r="G83" s="12"/>
      <c r="H83" s="8" t="s">
        <v>3</v>
      </c>
      <c r="I83" s="13">
        <f>SUM(I88+I93+I98)</f>
        <v>22442.400000000001</v>
      </c>
      <c r="J83" s="13">
        <f>SUM(J88+J93+J98)</f>
        <v>21519.200000000001</v>
      </c>
      <c r="K83" s="10">
        <f>ROUND((J83/I83)*100,2)</f>
        <v>95.89</v>
      </c>
      <c r="L83" s="51"/>
      <c r="M83" s="126"/>
    </row>
    <row r="84" spans="1:13" ht="21.95" customHeight="1" x14ac:dyDescent="0.2">
      <c r="A84" s="26"/>
      <c r="B84" s="121"/>
      <c r="C84" s="77"/>
      <c r="D84" s="14"/>
      <c r="E84" s="14"/>
      <c r="F84" s="14"/>
      <c r="G84" s="14"/>
      <c r="H84" s="8" t="s">
        <v>4</v>
      </c>
      <c r="I84" s="13">
        <v>0</v>
      </c>
      <c r="J84" s="13">
        <v>0</v>
      </c>
      <c r="K84" s="13"/>
      <c r="L84" s="52"/>
      <c r="M84" s="127"/>
    </row>
    <row r="85" spans="1:13" ht="35.1" customHeight="1" x14ac:dyDescent="0.2">
      <c r="A85" s="53" t="s">
        <v>35</v>
      </c>
      <c r="B85" s="44" t="s">
        <v>10</v>
      </c>
      <c r="C85" s="75" t="s">
        <v>80</v>
      </c>
      <c r="D85" s="4">
        <v>45292</v>
      </c>
      <c r="E85" s="4">
        <v>45657</v>
      </c>
      <c r="F85" s="4">
        <v>45292</v>
      </c>
      <c r="G85" s="4">
        <v>45657</v>
      </c>
      <c r="H85" s="5" t="s">
        <v>0</v>
      </c>
      <c r="I85" s="16">
        <f>I86+I87+I88+I89</f>
        <v>6072.8</v>
      </c>
      <c r="J85" s="16">
        <f>J86+J87+J88+J89</f>
        <v>5293.9</v>
      </c>
      <c r="K85" s="10">
        <f>ROUND((J85/I85)*100,2)</f>
        <v>87.17</v>
      </c>
      <c r="L85" s="50" t="s">
        <v>114</v>
      </c>
      <c r="M85" s="125" t="s">
        <v>95</v>
      </c>
    </row>
    <row r="86" spans="1:13" ht="35.1" customHeight="1" x14ac:dyDescent="0.2">
      <c r="A86" s="54"/>
      <c r="B86" s="45"/>
      <c r="C86" s="76"/>
      <c r="D86" s="12"/>
      <c r="E86" s="12"/>
      <c r="F86" s="12"/>
      <c r="G86" s="12"/>
      <c r="H86" s="8" t="s">
        <v>1</v>
      </c>
      <c r="I86" s="10">
        <v>0</v>
      </c>
      <c r="J86" s="10">
        <v>0</v>
      </c>
      <c r="K86" s="10"/>
      <c r="L86" s="51"/>
      <c r="M86" s="126"/>
    </row>
    <row r="87" spans="1:13" ht="35.1" customHeight="1" x14ac:dyDescent="0.2">
      <c r="A87" s="54"/>
      <c r="B87" s="45"/>
      <c r="C87" s="76"/>
      <c r="D87" s="12"/>
      <c r="E87" s="12"/>
      <c r="F87" s="12"/>
      <c r="G87" s="12"/>
      <c r="H87" s="8" t="s">
        <v>2</v>
      </c>
      <c r="I87" s="10">
        <v>0</v>
      </c>
      <c r="J87" s="10">
        <v>0</v>
      </c>
      <c r="K87" s="10"/>
      <c r="L87" s="51"/>
      <c r="M87" s="126"/>
    </row>
    <row r="88" spans="1:13" ht="35.1" customHeight="1" x14ac:dyDescent="0.2">
      <c r="A88" s="54"/>
      <c r="B88" s="45"/>
      <c r="C88" s="76"/>
      <c r="D88" s="12"/>
      <c r="E88" s="12"/>
      <c r="F88" s="12"/>
      <c r="G88" s="12"/>
      <c r="H88" s="8" t="s">
        <v>3</v>
      </c>
      <c r="I88" s="10">
        <v>6072.8</v>
      </c>
      <c r="J88" s="10">
        <v>5293.9</v>
      </c>
      <c r="K88" s="10">
        <f>ROUND((J88/I88)*100,2)</f>
        <v>87.17</v>
      </c>
      <c r="L88" s="51"/>
      <c r="M88" s="126"/>
    </row>
    <row r="89" spans="1:13" ht="24.95" customHeight="1" x14ac:dyDescent="0.2">
      <c r="A89" s="55"/>
      <c r="B89" s="46"/>
      <c r="C89" s="77"/>
      <c r="D89" s="14"/>
      <c r="E89" s="14"/>
      <c r="F89" s="14"/>
      <c r="G89" s="14"/>
      <c r="H89" s="8" t="s">
        <v>4</v>
      </c>
      <c r="I89" s="10">
        <v>0</v>
      </c>
      <c r="J89" s="10">
        <v>0</v>
      </c>
      <c r="K89" s="10"/>
      <c r="L89" s="52"/>
      <c r="M89" s="127"/>
    </row>
    <row r="90" spans="1:13" ht="15" customHeight="1" x14ac:dyDescent="0.2">
      <c r="A90" s="53" t="s">
        <v>36</v>
      </c>
      <c r="B90" s="44" t="s">
        <v>46</v>
      </c>
      <c r="C90" s="75" t="s">
        <v>23</v>
      </c>
      <c r="D90" s="4">
        <v>45292</v>
      </c>
      <c r="E90" s="4">
        <v>45657</v>
      </c>
      <c r="F90" s="4">
        <v>45292</v>
      </c>
      <c r="G90" s="4">
        <v>45657</v>
      </c>
      <c r="H90" s="8" t="s">
        <v>0</v>
      </c>
      <c r="I90" s="13">
        <f>I91+I92+I93+I94</f>
        <v>15692.7</v>
      </c>
      <c r="J90" s="13">
        <f>J91+J92+J93+J94</f>
        <v>15548.4</v>
      </c>
      <c r="K90" s="10">
        <f>ROUND((J90/I90)*100,2)</f>
        <v>99.08</v>
      </c>
      <c r="L90" s="50" t="s">
        <v>98</v>
      </c>
      <c r="M90" s="125" t="s">
        <v>95</v>
      </c>
    </row>
    <row r="91" spans="1:13" ht="15" customHeight="1" x14ac:dyDescent="0.2">
      <c r="A91" s="54"/>
      <c r="B91" s="45"/>
      <c r="C91" s="76"/>
      <c r="D91" s="12"/>
      <c r="E91" s="12"/>
      <c r="F91" s="12"/>
      <c r="G91" s="12"/>
      <c r="H91" s="8" t="s">
        <v>1</v>
      </c>
      <c r="I91" s="10">
        <v>0</v>
      </c>
      <c r="J91" s="10">
        <v>0</v>
      </c>
      <c r="K91" s="10"/>
      <c r="L91" s="51"/>
      <c r="M91" s="126"/>
    </row>
    <row r="92" spans="1:13" ht="15" customHeight="1" x14ac:dyDescent="0.2">
      <c r="A92" s="54"/>
      <c r="B92" s="45"/>
      <c r="C92" s="76"/>
      <c r="D92" s="12"/>
      <c r="E92" s="12"/>
      <c r="F92" s="12"/>
      <c r="G92" s="12"/>
      <c r="H92" s="8" t="s">
        <v>2</v>
      </c>
      <c r="I92" s="10">
        <v>0</v>
      </c>
      <c r="J92" s="10">
        <v>0</v>
      </c>
      <c r="K92" s="10"/>
      <c r="L92" s="51"/>
      <c r="M92" s="126"/>
    </row>
    <row r="93" spans="1:13" ht="15" customHeight="1" x14ac:dyDescent="0.2">
      <c r="A93" s="54"/>
      <c r="B93" s="45"/>
      <c r="C93" s="76"/>
      <c r="D93" s="12"/>
      <c r="E93" s="12"/>
      <c r="F93" s="12"/>
      <c r="G93" s="12"/>
      <c r="H93" s="8" t="s">
        <v>3</v>
      </c>
      <c r="I93" s="10">
        <v>15692.7</v>
      </c>
      <c r="J93" s="10">
        <v>15548.4</v>
      </c>
      <c r="K93" s="10">
        <f>ROUND((J93/I93)*100,2)</f>
        <v>99.08</v>
      </c>
      <c r="L93" s="51"/>
      <c r="M93" s="126"/>
    </row>
    <row r="94" spans="1:13" ht="21.95" customHeight="1" x14ac:dyDescent="0.2">
      <c r="A94" s="55"/>
      <c r="B94" s="46"/>
      <c r="C94" s="77"/>
      <c r="D94" s="14"/>
      <c r="E94" s="14"/>
      <c r="F94" s="14"/>
      <c r="G94" s="14"/>
      <c r="H94" s="8" t="s">
        <v>4</v>
      </c>
      <c r="I94" s="10">
        <v>0</v>
      </c>
      <c r="J94" s="10">
        <v>0</v>
      </c>
      <c r="K94" s="10"/>
      <c r="L94" s="52"/>
      <c r="M94" s="127"/>
    </row>
    <row r="95" spans="1:13" ht="15" customHeight="1" x14ac:dyDescent="0.2">
      <c r="A95" s="27" t="s">
        <v>73</v>
      </c>
      <c r="B95" s="44" t="s">
        <v>75</v>
      </c>
      <c r="C95" s="75" t="s">
        <v>74</v>
      </c>
      <c r="D95" s="4">
        <v>45444</v>
      </c>
      <c r="E95" s="4">
        <v>45657</v>
      </c>
      <c r="F95" s="4">
        <v>45292</v>
      </c>
      <c r="G95" s="4">
        <v>45657</v>
      </c>
      <c r="H95" s="8" t="s">
        <v>0</v>
      </c>
      <c r="I95" s="13">
        <f>I96+I97+I98+I99</f>
        <v>1276.0999999999999</v>
      </c>
      <c r="J95" s="13">
        <f>J96+J97+J98+J99</f>
        <v>1276.0999999999999</v>
      </c>
      <c r="K95" s="10">
        <f>ROUND((J95/I95)*100,2)</f>
        <v>100</v>
      </c>
      <c r="L95" s="122" t="s">
        <v>104</v>
      </c>
      <c r="M95" s="125" t="s">
        <v>95</v>
      </c>
    </row>
    <row r="96" spans="1:13" ht="15" customHeight="1" x14ac:dyDescent="0.2">
      <c r="A96" s="27"/>
      <c r="B96" s="45"/>
      <c r="C96" s="76"/>
      <c r="D96" s="12"/>
      <c r="E96" s="12"/>
      <c r="F96" s="12"/>
      <c r="G96" s="12"/>
      <c r="H96" s="8" t="s">
        <v>1</v>
      </c>
      <c r="I96" s="10">
        <v>0</v>
      </c>
      <c r="J96" s="10">
        <v>0</v>
      </c>
      <c r="K96" s="10"/>
      <c r="L96" s="123"/>
      <c r="M96" s="126"/>
    </row>
    <row r="97" spans="1:13" ht="15" customHeight="1" x14ac:dyDescent="0.2">
      <c r="A97" s="27"/>
      <c r="B97" s="45"/>
      <c r="C97" s="76"/>
      <c r="D97" s="12"/>
      <c r="E97" s="12"/>
      <c r="F97" s="12"/>
      <c r="G97" s="12"/>
      <c r="H97" s="8" t="s">
        <v>2</v>
      </c>
      <c r="I97" s="10">
        <v>599.20000000000005</v>
      </c>
      <c r="J97" s="10">
        <v>599.20000000000005</v>
      </c>
      <c r="K97" s="10">
        <f>ROUND((J97/I97)*100,2)</f>
        <v>100</v>
      </c>
      <c r="L97" s="123"/>
      <c r="M97" s="126"/>
    </row>
    <row r="98" spans="1:13" ht="15" customHeight="1" x14ac:dyDescent="0.2">
      <c r="A98" s="27"/>
      <c r="B98" s="45"/>
      <c r="C98" s="76"/>
      <c r="D98" s="12"/>
      <c r="E98" s="12"/>
      <c r="F98" s="12"/>
      <c r="G98" s="12"/>
      <c r="H98" s="8" t="s">
        <v>3</v>
      </c>
      <c r="I98" s="10">
        <v>676.9</v>
      </c>
      <c r="J98" s="10">
        <v>676.9</v>
      </c>
      <c r="K98" s="10">
        <f>ROUND((J98/I98)*100,2)</f>
        <v>100</v>
      </c>
      <c r="L98" s="123"/>
      <c r="M98" s="126"/>
    </row>
    <row r="99" spans="1:13" ht="21.95" customHeight="1" x14ac:dyDescent="0.2">
      <c r="A99" s="28"/>
      <c r="B99" s="46"/>
      <c r="C99" s="77"/>
      <c r="D99" s="14"/>
      <c r="E99" s="14"/>
      <c r="F99" s="14"/>
      <c r="G99" s="14"/>
      <c r="H99" s="8" t="s">
        <v>4</v>
      </c>
      <c r="I99" s="10">
        <v>0</v>
      </c>
      <c r="J99" s="10">
        <v>0</v>
      </c>
      <c r="K99" s="10"/>
      <c r="L99" s="124"/>
      <c r="M99" s="127"/>
    </row>
    <row r="100" spans="1:13" ht="15" customHeight="1" x14ac:dyDescent="0.2">
      <c r="A100" s="26" t="s">
        <v>11</v>
      </c>
      <c r="B100" s="119" t="s">
        <v>41</v>
      </c>
      <c r="C100" s="75"/>
      <c r="D100" s="4">
        <v>45292</v>
      </c>
      <c r="E100" s="4">
        <v>45657</v>
      </c>
      <c r="F100" s="4">
        <v>45292</v>
      </c>
      <c r="G100" s="4">
        <v>45657</v>
      </c>
      <c r="H100" s="8" t="s">
        <v>0</v>
      </c>
      <c r="I100" s="11">
        <f>I101+I102+I103+I104</f>
        <v>2315</v>
      </c>
      <c r="J100" s="11">
        <f>J101+J102+J103+J104</f>
        <v>2290.3000000000002</v>
      </c>
      <c r="K100" s="11">
        <f>ROUND((J100/I100)*100,2)</f>
        <v>98.93</v>
      </c>
      <c r="L100" s="87"/>
      <c r="M100" s="125"/>
    </row>
    <row r="101" spans="1:13" ht="15" customHeight="1" x14ac:dyDescent="0.2">
      <c r="A101" s="26"/>
      <c r="B101" s="120"/>
      <c r="C101" s="76"/>
      <c r="D101" s="12"/>
      <c r="E101" s="12"/>
      <c r="F101" s="12"/>
      <c r="G101" s="12"/>
      <c r="H101" s="8" t="s">
        <v>1</v>
      </c>
      <c r="I101" s="13">
        <v>0</v>
      </c>
      <c r="J101" s="13">
        <v>0</v>
      </c>
      <c r="K101" s="10"/>
      <c r="L101" s="88"/>
      <c r="M101" s="126"/>
    </row>
    <row r="102" spans="1:13" ht="15" customHeight="1" x14ac:dyDescent="0.2">
      <c r="A102" s="26"/>
      <c r="B102" s="120"/>
      <c r="C102" s="76"/>
      <c r="D102" s="12"/>
      <c r="E102" s="12"/>
      <c r="F102" s="12"/>
      <c r="G102" s="12"/>
      <c r="H102" s="8" t="s">
        <v>2</v>
      </c>
      <c r="I102" s="13">
        <v>0</v>
      </c>
      <c r="J102" s="13">
        <v>0</v>
      </c>
      <c r="K102" s="10"/>
      <c r="L102" s="88"/>
      <c r="M102" s="126"/>
    </row>
    <row r="103" spans="1:13" ht="15" customHeight="1" x14ac:dyDescent="0.2">
      <c r="A103" s="26"/>
      <c r="B103" s="120"/>
      <c r="C103" s="76"/>
      <c r="D103" s="12"/>
      <c r="E103" s="12"/>
      <c r="F103" s="12"/>
      <c r="G103" s="12"/>
      <c r="H103" s="8" t="s">
        <v>3</v>
      </c>
      <c r="I103" s="13">
        <f>SUM(I108)</f>
        <v>2315</v>
      </c>
      <c r="J103" s="13">
        <f>SUM(J108)</f>
        <v>2290.3000000000002</v>
      </c>
      <c r="K103" s="10">
        <f>ROUND((J103/I103)*100,2)</f>
        <v>98.93</v>
      </c>
      <c r="L103" s="88"/>
      <c r="M103" s="126"/>
    </row>
    <row r="104" spans="1:13" ht="21.95" customHeight="1" x14ac:dyDescent="0.2">
      <c r="A104" s="26"/>
      <c r="B104" s="121"/>
      <c r="C104" s="77"/>
      <c r="D104" s="14"/>
      <c r="E104" s="14"/>
      <c r="F104" s="14"/>
      <c r="G104" s="14"/>
      <c r="H104" s="8" t="s">
        <v>4</v>
      </c>
      <c r="I104" s="13">
        <v>0</v>
      </c>
      <c r="J104" s="13">
        <v>0</v>
      </c>
      <c r="K104" s="13"/>
      <c r="L104" s="89"/>
      <c r="M104" s="127"/>
    </row>
    <row r="105" spans="1:13" ht="15" customHeight="1" x14ac:dyDescent="0.2">
      <c r="A105" s="53" t="s">
        <v>37</v>
      </c>
      <c r="B105" s="44" t="s">
        <v>12</v>
      </c>
      <c r="C105" s="75" t="s">
        <v>82</v>
      </c>
      <c r="D105" s="4">
        <v>45292</v>
      </c>
      <c r="E105" s="4">
        <v>45657</v>
      </c>
      <c r="F105" s="4">
        <v>45292</v>
      </c>
      <c r="G105" s="4">
        <v>45657</v>
      </c>
      <c r="H105" s="8" t="s">
        <v>0</v>
      </c>
      <c r="I105" s="16">
        <f>SUM(I106:I109)</f>
        <v>2315</v>
      </c>
      <c r="J105" s="16">
        <f>SUM(J106:J109)</f>
        <v>2290.3000000000002</v>
      </c>
      <c r="K105" s="10">
        <f>ROUND((J105/I105)*100,2)</f>
        <v>98.93</v>
      </c>
      <c r="L105" s="87" t="s">
        <v>109</v>
      </c>
      <c r="M105" s="125" t="s">
        <v>95</v>
      </c>
    </row>
    <row r="106" spans="1:13" ht="15" customHeight="1" x14ac:dyDescent="0.2">
      <c r="A106" s="54"/>
      <c r="B106" s="45"/>
      <c r="C106" s="76"/>
      <c r="D106" s="7"/>
      <c r="E106" s="7"/>
      <c r="F106" s="7"/>
      <c r="G106" s="7"/>
      <c r="H106" s="8" t="s">
        <v>1</v>
      </c>
      <c r="I106" s="10">
        <v>0</v>
      </c>
      <c r="J106" s="10">
        <v>0</v>
      </c>
      <c r="K106" s="10"/>
      <c r="L106" s="88"/>
      <c r="M106" s="126"/>
    </row>
    <row r="107" spans="1:13" ht="15" customHeight="1" x14ac:dyDescent="0.2">
      <c r="A107" s="54"/>
      <c r="B107" s="45"/>
      <c r="C107" s="76"/>
      <c r="D107" s="7"/>
      <c r="E107" s="7"/>
      <c r="F107" s="7"/>
      <c r="G107" s="7"/>
      <c r="H107" s="8" t="s">
        <v>2</v>
      </c>
      <c r="I107" s="10">
        <v>0</v>
      </c>
      <c r="J107" s="10">
        <v>0</v>
      </c>
      <c r="K107" s="10"/>
      <c r="L107" s="88"/>
      <c r="M107" s="126"/>
    </row>
    <row r="108" spans="1:13" ht="15" customHeight="1" x14ac:dyDescent="0.2">
      <c r="A108" s="54"/>
      <c r="B108" s="45"/>
      <c r="C108" s="76"/>
      <c r="D108" s="7"/>
      <c r="E108" s="7"/>
      <c r="F108" s="7"/>
      <c r="G108" s="7"/>
      <c r="H108" s="8" t="s">
        <v>3</v>
      </c>
      <c r="I108" s="16">
        <v>2315</v>
      </c>
      <c r="J108" s="16">
        <v>2290.3000000000002</v>
      </c>
      <c r="K108" s="10">
        <f>ROUND((J108/I108)*100,2)</f>
        <v>98.93</v>
      </c>
      <c r="L108" s="88"/>
      <c r="M108" s="126"/>
    </row>
    <row r="109" spans="1:13" ht="21.95" customHeight="1" x14ac:dyDescent="0.2">
      <c r="A109" s="55"/>
      <c r="B109" s="46"/>
      <c r="C109" s="77"/>
      <c r="D109" s="9"/>
      <c r="E109" s="9"/>
      <c r="F109" s="9"/>
      <c r="G109" s="9"/>
      <c r="H109" s="8" t="s">
        <v>4</v>
      </c>
      <c r="I109" s="10">
        <v>0</v>
      </c>
      <c r="J109" s="10">
        <v>0</v>
      </c>
      <c r="K109" s="10"/>
      <c r="L109" s="89"/>
      <c r="M109" s="127"/>
    </row>
    <row r="110" spans="1:13" ht="15" customHeight="1" x14ac:dyDescent="0.2">
      <c r="A110" s="53" t="s">
        <v>13</v>
      </c>
      <c r="B110" s="81" t="s">
        <v>62</v>
      </c>
      <c r="C110" s="47" t="s">
        <v>52</v>
      </c>
      <c r="D110" s="4"/>
      <c r="E110" s="4"/>
      <c r="F110" s="4"/>
      <c r="G110" s="4"/>
      <c r="H110" s="29" t="s">
        <v>0</v>
      </c>
      <c r="I110" s="6">
        <f>I111+I112+I113+I114</f>
        <v>0</v>
      </c>
      <c r="J110" s="6">
        <f>J111+J112+J113+J114</f>
        <v>0</v>
      </c>
      <c r="K110" s="6">
        <f>K111+K112+K113+K114</f>
        <v>0</v>
      </c>
      <c r="L110" s="50"/>
      <c r="M110" s="138"/>
    </row>
    <row r="111" spans="1:13" ht="15" customHeight="1" x14ac:dyDescent="0.2">
      <c r="A111" s="54"/>
      <c r="B111" s="82"/>
      <c r="C111" s="48"/>
      <c r="D111" s="7"/>
      <c r="E111" s="7"/>
      <c r="F111" s="7"/>
      <c r="G111" s="7"/>
      <c r="H111" s="30" t="s">
        <v>1</v>
      </c>
      <c r="I111" s="10">
        <f t="shared" ref="I111:K114" si="8">I116+I126</f>
        <v>0</v>
      </c>
      <c r="J111" s="10">
        <f t="shared" si="8"/>
        <v>0</v>
      </c>
      <c r="K111" s="10">
        <f t="shared" si="8"/>
        <v>0</v>
      </c>
      <c r="L111" s="51"/>
      <c r="M111" s="139"/>
    </row>
    <row r="112" spans="1:13" ht="15" customHeight="1" x14ac:dyDescent="0.2">
      <c r="A112" s="54"/>
      <c r="B112" s="82"/>
      <c r="C112" s="48"/>
      <c r="D112" s="7"/>
      <c r="E112" s="7"/>
      <c r="F112" s="7"/>
      <c r="G112" s="7"/>
      <c r="H112" s="30" t="s">
        <v>2</v>
      </c>
      <c r="I112" s="10">
        <f t="shared" si="8"/>
        <v>0</v>
      </c>
      <c r="J112" s="10">
        <f t="shared" si="8"/>
        <v>0</v>
      </c>
      <c r="K112" s="10">
        <f t="shared" si="8"/>
        <v>0</v>
      </c>
      <c r="L112" s="51"/>
      <c r="M112" s="139"/>
    </row>
    <row r="113" spans="1:13" ht="15" customHeight="1" x14ac:dyDescent="0.2">
      <c r="A113" s="54"/>
      <c r="B113" s="82"/>
      <c r="C113" s="48"/>
      <c r="D113" s="7"/>
      <c r="E113" s="7"/>
      <c r="F113" s="7"/>
      <c r="G113" s="7"/>
      <c r="H113" s="30" t="s">
        <v>3</v>
      </c>
      <c r="I113" s="10">
        <f t="shared" si="8"/>
        <v>0</v>
      </c>
      <c r="J113" s="10">
        <f t="shared" si="8"/>
        <v>0</v>
      </c>
      <c r="K113" s="10">
        <f t="shared" si="8"/>
        <v>0</v>
      </c>
      <c r="L113" s="51"/>
      <c r="M113" s="139"/>
    </row>
    <row r="114" spans="1:13" ht="21.95" customHeight="1" x14ac:dyDescent="0.2">
      <c r="A114" s="55"/>
      <c r="B114" s="83"/>
      <c r="C114" s="49"/>
      <c r="D114" s="9"/>
      <c r="E114" s="9"/>
      <c r="F114" s="9"/>
      <c r="G114" s="9"/>
      <c r="H114" s="8" t="s">
        <v>4</v>
      </c>
      <c r="I114" s="10">
        <f t="shared" si="8"/>
        <v>0</v>
      </c>
      <c r="J114" s="10">
        <f t="shared" si="8"/>
        <v>0</v>
      </c>
      <c r="K114" s="10">
        <f t="shared" si="8"/>
        <v>0</v>
      </c>
      <c r="L114" s="51"/>
      <c r="M114" s="140"/>
    </row>
    <row r="115" spans="1:13" ht="15" customHeight="1" x14ac:dyDescent="0.2">
      <c r="A115" s="53" t="s">
        <v>14</v>
      </c>
      <c r="B115" s="56" t="s">
        <v>38</v>
      </c>
      <c r="C115" s="47" t="s">
        <v>52</v>
      </c>
      <c r="D115" s="4">
        <v>45292</v>
      </c>
      <c r="E115" s="4">
        <v>45657</v>
      </c>
      <c r="F115" s="4">
        <v>45292</v>
      </c>
      <c r="G115" s="4">
        <v>45657</v>
      </c>
      <c r="H115" s="5" t="s">
        <v>0</v>
      </c>
      <c r="I115" s="11">
        <v>0</v>
      </c>
      <c r="J115" s="11">
        <v>0</v>
      </c>
      <c r="K115" s="11">
        <v>0</v>
      </c>
      <c r="L115" s="50"/>
      <c r="M115" s="125"/>
    </row>
    <row r="116" spans="1:13" ht="15" customHeight="1" x14ac:dyDescent="0.2">
      <c r="A116" s="54"/>
      <c r="B116" s="57"/>
      <c r="C116" s="48"/>
      <c r="D116" s="7"/>
      <c r="E116" s="7"/>
      <c r="F116" s="7"/>
      <c r="G116" s="7"/>
      <c r="H116" s="31" t="s">
        <v>1</v>
      </c>
      <c r="I116" s="32">
        <f>I121</f>
        <v>0</v>
      </c>
      <c r="J116" s="32">
        <f>J121</f>
        <v>0</v>
      </c>
      <c r="K116" s="32">
        <f>K121</f>
        <v>0</v>
      </c>
      <c r="L116" s="51"/>
      <c r="M116" s="126"/>
    </row>
    <row r="117" spans="1:13" ht="15" customHeight="1" x14ac:dyDescent="0.2">
      <c r="A117" s="54"/>
      <c r="B117" s="57"/>
      <c r="C117" s="48"/>
      <c r="D117" s="7"/>
      <c r="E117" s="7"/>
      <c r="F117" s="7"/>
      <c r="G117" s="7"/>
      <c r="H117" s="8" t="s">
        <v>2</v>
      </c>
      <c r="I117" s="10">
        <v>0</v>
      </c>
      <c r="J117" s="10">
        <v>0</v>
      </c>
      <c r="K117" s="10">
        <v>0</v>
      </c>
      <c r="L117" s="51"/>
      <c r="M117" s="126"/>
    </row>
    <row r="118" spans="1:13" ht="15" customHeight="1" x14ac:dyDescent="0.2">
      <c r="A118" s="54"/>
      <c r="B118" s="57"/>
      <c r="C118" s="48"/>
      <c r="D118" s="7"/>
      <c r="E118" s="7"/>
      <c r="F118" s="7"/>
      <c r="G118" s="7"/>
      <c r="H118" s="8" t="s">
        <v>3</v>
      </c>
      <c r="I118" s="10">
        <v>0</v>
      </c>
      <c r="J118" s="10">
        <v>0</v>
      </c>
      <c r="K118" s="10">
        <v>0</v>
      </c>
      <c r="L118" s="51"/>
      <c r="M118" s="126"/>
    </row>
    <row r="119" spans="1:13" ht="21.95" customHeight="1" x14ac:dyDescent="0.2">
      <c r="A119" s="54"/>
      <c r="B119" s="57"/>
      <c r="C119" s="49"/>
      <c r="D119" s="7"/>
      <c r="E119" s="7"/>
      <c r="F119" s="7"/>
      <c r="G119" s="7"/>
      <c r="H119" s="33" t="s">
        <v>4</v>
      </c>
      <c r="I119" s="34">
        <v>0</v>
      </c>
      <c r="J119" s="34">
        <v>0</v>
      </c>
      <c r="K119" s="34">
        <v>0</v>
      </c>
      <c r="L119" s="52"/>
      <c r="M119" s="127"/>
    </row>
    <row r="120" spans="1:13" ht="14.1" customHeight="1" x14ac:dyDescent="0.2">
      <c r="A120" s="53" t="s">
        <v>15</v>
      </c>
      <c r="B120" s="44" t="s">
        <v>24</v>
      </c>
      <c r="C120" s="47" t="s">
        <v>53</v>
      </c>
      <c r="D120" s="4">
        <v>45292</v>
      </c>
      <c r="E120" s="4">
        <v>45657</v>
      </c>
      <c r="F120" s="4">
        <v>45292</v>
      </c>
      <c r="G120" s="4">
        <v>45657</v>
      </c>
      <c r="H120" s="5" t="s">
        <v>0</v>
      </c>
      <c r="I120" s="10">
        <v>0</v>
      </c>
      <c r="J120" s="10">
        <v>0</v>
      </c>
      <c r="K120" s="10">
        <v>0</v>
      </c>
      <c r="L120" s="50" t="s">
        <v>100</v>
      </c>
      <c r="M120" s="125" t="s">
        <v>95</v>
      </c>
    </row>
    <row r="121" spans="1:13" ht="14.1" customHeight="1" x14ac:dyDescent="0.2">
      <c r="A121" s="54"/>
      <c r="B121" s="45"/>
      <c r="C121" s="48"/>
      <c r="D121" s="7"/>
      <c r="E121" s="7"/>
      <c r="F121" s="7"/>
      <c r="G121" s="7"/>
      <c r="H121" s="8" t="s">
        <v>1</v>
      </c>
      <c r="I121" s="10">
        <v>0</v>
      </c>
      <c r="J121" s="10">
        <v>0</v>
      </c>
      <c r="K121" s="10">
        <v>0</v>
      </c>
      <c r="L121" s="51"/>
      <c r="M121" s="126"/>
    </row>
    <row r="122" spans="1:13" ht="14.1" customHeight="1" x14ac:dyDescent="0.2">
      <c r="A122" s="54"/>
      <c r="B122" s="45"/>
      <c r="C122" s="48"/>
      <c r="D122" s="7"/>
      <c r="E122" s="7"/>
      <c r="F122" s="7"/>
      <c r="G122" s="7"/>
      <c r="H122" s="8" t="s">
        <v>2</v>
      </c>
      <c r="I122" s="10">
        <v>0</v>
      </c>
      <c r="J122" s="10">
        <v>0</v>
      </c>
      <c r="K122" s="10">
        <v>0</v>
      </c>
      <c r="L122" s="51"/>
      <c r="M122" s="126"/>
    </row>
    <row r="123" spans="1:13" ht="14.1" customHeight="1" x14ac:dyDescent="0.2">
      <c r="A123" s="54"/>
      <c r="B123" s="45"/>
      <c r="C123" s="48"/>
      <c r="D123" s="7"/>
      <c r="E123" s="7"/>
      <c r="F123" s="7"/>
      <c r="G123" s="7"/>
      <c r="H123" s="8" t="s">
        <v>3</v>
      </c>
      <c r="I123" s="10">
        <v>0</v>
      </c>
      <c r="J123" s="10">
        <v>0</v>
      </c>
      <c r="K123" s="10">
        <v>0</v>
      </c>
      <c r="L123" s="51"/>
      <c r="M123" s="126"/>
    </row>
    <row r="124" spans="1:13" ht="21" customHeight="1" x14ac:dyDescent="0.2">
      <c r="A124" s="55"/>
      <c r="B124" s="46"/>
      <c r="C124" s="49"/>
      <c r="D124" s="9"/>
      <c r="E124" s="9"/>
      <c r="F124" s="9"/>
      <c r="G124" s="9"/>
      <c r="H124" s="8" t="s">
        <v>4</v>
      </c>
      <c r="I124" s="10">
        <v>0</v>
      </c>
      <c r="J124" s="10">
        <v>0</v>
      </c>
      <c r="K124" s="10">
        <v>0</v>
      </c>
      <c r="L124" s="52"/>
      <c r="M124" s="127"/>
    </row>
    <row r="125" spans="1:13" ht="12.95" customHeight="1" x14ac:dyDescent="0.2">
      <c r="A125" s="53" t="s">
        <v>16</v>
      </c>
      <c r="B125" s="56" t="s">
        <v>47</v>
      </c>
      <c r="C125" s="47" t="s">
        <v>54</v>
      </c>
      <c r="D125" s="4">
        <v>45292</v>
      </c>
      <c r="E125" s="4">
        <v>45657</v>
      </c>
      <c r="F125" s="4">
        <v>45292</v>
      </c>
      <c r="G125" s="4">
        <v>45657</v>
      </c>
      <c r="H125" s="5" t="s">
        <v>0</v>
      </c>
      <c r="I125" s="11">
        <f>I126+I127+I128+I129</f>
        <v>0</v>
      </c>
      <c r="J125" s="11">
        <f>J126+J127+J128+J129</f>
        <v>0</v>
      </c>
      <c r="K125" s="11">
        <f>K126+K127+K128+K129</f>
        <v>0</v>
      </c>
      <c r="L125" s="50"/>
      <c r="M125" s="125"/>
    </row>
    <row r="126" spans="1:13" ht="12.95" customHeight="1" x14ac:dyDescent="0.2">
      <c r="A126" s="54"/>
      <c r="B126" s="57"/>
      <c r="C126" s="48"/>
      <c r="D126" s="7"/>
      <c r="E126" s="7"/>
      <c r="F126" s="7"/>
      <c r="G126" s="7"/>
      <c r="H126" s="8" t="s">
        <v>1</v>
      </c>
      <c r="I126" s="10">
        <f>I131+I136+I146</f>
        <v>0</v>
      </c>
      <c r="J126" s="10">
        <f>J131+J136+J146</f>
        <v>0</v>
      </c>
      <c r="K126" s="10">
        <f>K131+K136+K146</f>
        <v>0</v>
      </c>
      <c r="L126" s="51"/>
      <c r="M126" s="126"/>
    </row>
    <row r="127" spans="1:13" ht="12.95" customHeight="1" x14ac:dyDescent="0.2">
      <c r="A127" s="54"/>
      <c r="B127" s="57"/>
      <c r="C127" s="48"/>
      <c r="D127" s="7"/>
      <c r="E127" s="7"/>
      <c r="F127" s="7"/>
      <c r="G127" s="7"/>
      <c r="H127" s="8" t="s">
        <v>2</v>
      </c>
      <c r="I127" s="10">
        <f t="shared" ref="I127:J129" si="9">I132+I137+I147</f>
        <v>0</v>
      </c>
      <c r="J127" s="10">
        <f t="shared" si="9"/>
        <v>0</v>
      </c>
      <c r="K127" s="10">
        <f t="shared" ref="K127:K129" si="10">K132+K137+K147</f>
        <v>0</v>
      </c>
      <c r="L127" s="51"/>
      <c r="M127" s="126"/>
    </row>
    <row r="128" spans="1:13" ht="12.95" customHeight="1" x14ac:dyDescent="0.2">
      <c r="A128" s="54"/>
      <c r="B128" s="57"/>
      <c r="C128" s="48"/>
      <c r="D128" s="7"/>
      <c r="E128" s="7"/>
      <c r="F128" s="7"/>
      <c r="G128" s="7"/>
      <c r="H128" s="33" t="s">
        <v>3</v>
      </c>
      <c r="I128" s="10">
        <f t="shared" si="9"/>
        <v>0</v>
      </c>
      <c r="J128" s="10">
        <f t="shared" si="9"/>
        <v>0</v>
      </c>
      <c r="K128" s="10">
        <f t="shared" si="10"/>
        <v>0</v>
      </c>
      <c r="L128" s="51"/>
      <c r="M128" s="126"/>
    </row>
    <row r="129" spans="1:13" ht="21" customHeight="1" x14ac:dyDescent="0.2">
      <c r="A129" s="55"/>
      <c r="B129" s="58"/>
      <c r="C129" s="49"/>
      <c r="D129" s="9"/>
      <c r="E129" s="9"/>
      <c r="F129" s="9"/>
      <c r="G129" s="9"/>
      <c r="H129" s="8" t="s">
        <v>4</v>
      </c>
      <c r="I129" s="10">
        <f t="shared" si="9"/>
        <v>0</v>
      </c>
      <c r="J129" s="10">
        <f t="shared" si="9"/>
        <v>0</v>
      </c>
      <c r="K129" s="10">
        <f t="shared" si="10"/>
        <v>0</v>
      </c>
      <c r="L129" s="52"/>
      <c r="M129" s="127"/>
    </row>
    <row r="130" spans="1:13" ht="12.95" customHeight="1" x14ac:dyDescent="0.2">
      <c r="A130" s="53" t="s">
        <v>17</v>
      </c>
      <c r="B130" s="44" t="s">
        <v>18</v>
      </c>
      <c r="C130" s="47" t="s">
        <v>55</v>
      </c>
      <c r="D130" s="4">
        <v>45292</v>
      </c>
      <c r="E130" s="4">
        <v>45657</v>
      </c>
      <c r="F130" s="4">
        <v>45292</v>
      </c>
      <c r="G130" s="4">
        <v>45657</v>
      </c>
      <c r="H130" s="33" t="s">
        <v>0</v>
      </c>
      <c r="I130" s="10">
        <f>SUM(I131:I134)</f>
        <v>0</v>
      </c>
      <c r="J130" s="10">
        <f>SUM(J131:J134)</f>
        <v>0</v>
      </c>
      <c r="K130" s="10">
        <f>SUM(K131:K134)</f>
        <v>0</v>
      </c>
      <c r="L130" s="50" t="s">
        <v>115</v>
      </c>
      <c r="M130" s="125" t="s">
        <v>95</v>
      </c>
    </row>
    <row r="131" spans="1:13" ht="12.95" customHeight="1" x14ac:dyDescent="0.2">
      <c r="A131" s="54"/>
      <c r="B131" s="45"/>
      <c r="C131" s="48"/>
      <c r="D131" s="7"/>
      <c r="E131" s="7"/>
      <c r="F131" s="7"/>
      <c r="G131" s="7"/>
      <c r="H131" s="33" t="s">
        <v>1</v>
      </c>
      <c r="I131" s="35">
        <v>0</v>
      </c>
      <c r="J131" s="35">
        <v>0</v>
      </c>
      <c r="K131" s="35">
        <v>0</v>
      </c>
      <c r="L131" s="51"/>
      <c r="M131" s="126"/>
    </row>
    <row r="132" spans="1:13" ht="12.95" customHeight="1" x14ac:dyDescent="0.2">
      <c r="A132" s="54"/>
      <c r="B132" s="45"/>
      <c r="C132" s="48"/>
      <c r="D132" s="7"/>
      <c r="E132" s="7"/>
      <c r="F132" s="7"/>
      <c r="G132" s="7"/>
      <c r="H132" s="8" t="s">
        <v>2</v>
      </c>
      <c r="I132" s="10">
        <v>0</v>
      </c>
      <c r="J132" s="10">
        <v>0</v>
      </c>
      <c r="K132" s="10">
        <v>0</v>
      </c>
      <c r="L132" s="51"/>
      <c r="M132" s="126"/>
    </row>
    <row r="133" spans="1:13" ht="12.95" customHeight="1" x14ac:dyDescent="0.2">
      <c r="A133" s="54"/>
      <c r="B133" s="45"/>
      <c r="C133" s="48"/>
      <c r="D133" s="7"/>
      <c r="E133" s="7"/>
      <c r="F133" s="7"/>
      <c r="G133" s="7"/>
      <c r="H133" s="8" t="s">
        <v>3</v>
      </c>
      <c r="I133" s="10">
        <v>0</v>
      </c>
      <c r="J133" s="10">
        <v>0</v>
      </c>
      <c r="K133" s="10">
        <v>0</v>
      </c>
      <c r="L133" s="51"/>
      <c r="M133" s="126"/>
    </row>
    <row r="134" spans="1:13" ht="21" customHeight="1" x14ac:dyDescent="0.2">
      <c r="A134" s="55"/>
      <c r="B134" s="46"/>
      <c r="C134" s="49"/>
      <c r="D134" s="9"/>
      <c r="E134" s="9"/>
      <c r="F134" s="9"/>
      <c r="G134" s="9"/>
      <c r="H134" s="8" t="s">
        <v>4</v>
      </c>
      <c r="I134" s="10">
        <v>0</v>
      </c>
      <c r="J134" s="10">
        <v>0</v>
      </c>
      <c r="K134" s="10">
        <v>0</v>
      </c>
      <c r="L134" s="52"/>
      <c r="M134" s="127"/>
    </row>
    <row r="135" spans="1:13" ht="155.1" customHeight="1" x14ac:dyDescent="0.2">
      <c r="A135" s="62" t="s">
        <v>19</v>
      </c>
      <c r="B135" s="44" t="s">
        <v>20</v>
      </c>
      <c r="C135" s="47" t="s">
        <v>54</v>
      </c>
      <c r="D135" s="4">
        <v>45292</v>
      </c>
      <c r="E135" s="4">
        <v>45657</v>
      </c>
      <c r="F135" s="4">
        <v>45292</v>
      </c>
      <c r="G135" s="4">
        <v>45657</v>
      </c>
      <c r="H135" s="36" t="s">
        <v>0</v>
      </c>
      <c r="I135" s="37">
        <f>I136+I137+I138+I139</f>
        <v>0</v>
      </c>
      <c r="J135" s="37">
        <f>J136+J137+J138+J139</f>
        <v>0</v>
      </c>
      <c r="K135" s="37">
        <f>K136+K137+K138+K139</f>
        <v>0</v>
      </c>
      <c r="L135" s="50" t="s">
        <v>116</v>
      </c>
      <c r="M135" s="125" t="s">
        <v>95</v>
      </c>
    </row>
    <row r="136" spans="1:13" ht="155.1" customHeight="1" x14ac:dyDescent="0.2">
      <c r="A136" s="62"/>
      <c r="B136" s="45"/>
      <c r="C136" s="48"/>
      <c r="D136" s="38"/>
      <c r="E136" s="38"/>
      <c r="F136" s="38"/>
      <c r="G136" s="38"/>
      <c r="H136" s="36" t="s">
        <v>1</v>
      </c>
      <c r="I136" s="37">
        <v>0</v>
      </c>
      <c r="J136" s="37">
        <v>0</v>
      </c>
      <c r="K136" s="37">
        <v>0</v>
      </c>
      <c r="L136" s="51"/>
      <c r="M136" s="126"/>
    </row>
    <row r="137" spans="1:13" ht="155.1" customHeight="1" x14ac:dyDescent="0.2">
      <c r="A137" s="62"/>
      <c r="B137" s="45"/>
      <c r="C137" s="48"/>
      <c r="D137" s="38"/>
      <c r="E137" s="38"/>
      <c r="F137" s="38"/>
      <c r="G137" s="38"/>
      <c r="H137" s="36" t="s">
        <v>2</v>
      </c>
      <c r="I137" s="37">
        <v>0</v>
      </c>
      <c r="J137" s="37">
        <v>0</v>
      </c>
      <c r="K137" s="37">
        <v>0</v>
      </c>
      <c r="L137" s="51"/>
      <c r="M137" s="126"/>
    </row>
    <row r="138" spans="1:13" ht="155.1" customHeight="1" x14ac:dyDescent="0.2">
      <c r="A138" s="62"/>
      <c r="B138" s="45"/>
      <c r="C138" s="48"/>
      <c r="D138" s="38"/>
      <c r="E138" s="38"/>
      <c r="F138" s="38"/>
      <c r="G138" s="38"/>
      <c r="H138" s="36" t="s">
        <v>3</v>
      </c>
      <c r="I138" s="37">
        <v>0</v>
      </c>
      <c r="J138" s="37">
        <v>0</v>
      </c>
      <c r="K138" s="37">
        <v>0</v>
      </c>
      <c r="L138" s="51"/>
      <c r="M138" s="126"/>
    </row>
    <row r="139" spans="1:13" ht="185.25" customHeight="1" x14ac:dyDescent="0.2">
      <c r="A139" s="62"/>
      <c r="B139" s="46"/>
      <c r="C139" s="49"/>
      <c r="D139" s="39"/>
      <c r="E139" s="39"/>
      <c r="F139" s="39"/>
      <c r="G139" s="39"/>
      <c r="H139" s="36" t="s">
        <v>4</v>
      </c>
      <c r="I139" s="37">
        <v>0</v>
      </c>
      <c r="J139" s="37">
        <v>0</v>
      </c>
      <c r="K139" s="37">
        <v>0</v>
      </c>
      <c r="L139" s="52"/>
      <c r="M139" s="127"/>
    </row>
    <row r="140" spans="1:13" ht="12.95" customHeight="1" x14ac:dyDescent="0.2">
      <c r="A140" s="53" t="s">
        <v>48</v>
      </c>
      <c r="B140" s="44" t="s">
        <v>117</v>
      </c>
      <c r="C140" s="47" t="s">
        <v>56</v>
      </c>
      <c r="D140" s="66">
        <v>45292</v>
      </c>
      <c r="E140" s="66">
        <v>45657</v>
      </c>
      <c r="F140" s="4">
        <v>45292</v>
      </c>
      <c r="G140" s="4">
        <v>45657</v>
      </c>
      <c r="H140" s="36" t="s">
        <v>0</v>
      </c>
      <c r="I140" s="10">
        <f>I141</f>
        <v>0</v>
      </c>
      <c r="J140" s="10">
        <f>J141</f>
        <v>0</v>
      </c>
      <c r="K140" s="10">
        <f>K141</f>
        <v>0</v>
      </c>
      <c r="L140" s="50" t="s">
        <v>97</v>
      </c>
      <c r="M140" s="125" t="s">
        <v>95</v>
      </c>
    </row>
    <row r="141" spans="1:13" ht="12.95" customHeight="1" x14ac:dyDescent="0.2">
      <c r="A141" s="54"/>
      <c r="B141" s="45"/>
      <c r="C141" s="48"/>
      <c r="D141" s="67"/>
      <c r="E141" s="67"/>
      <c r="F141" s="22"/>
      <c r="G141" s="22"/>
      <c r="H141" s="8" t="s">
        <v>1</v>
      </c>
      <c r="I141" s="10">
        <v>0</v>
      </c>
      <c r="J141" s="10">
        <v>0</v>
      </c>
      <c r="K141" s="10">
        <v>0</v>
      </c>
      <c r="L141" s="51"/>
      <c r="M141" s="126"/>
    </row>
    <row r="142" spans="1:13" ht="12.95" customHeight="1" x14ac:dyDescent="0.2">
      <c r="A142" s="54"/>
      <c r="B142" s="45"/>
      <c r="C142" s="48"/>
      <c r="D142" s="67"/>
      <c r="E142" s="67"/>
      <c r="F142" s="22"/>
      <c r="G142" s="22"/>
      <c r="H142" s="8" t="s">
        <v>2</v>
      </c>
      <c r="I142" s="37">
        <v>0</v>
      </c>
      <c r="J142" s="37">
        <v>0</v>
      </c>
      <c r="K142" s="37">
        <v>0</v>
      </c>
      <c r="L142" s="51"/>
      <c r="M142" s="126"/>
    </row>
    <row r="143" spans="1:13" ht="12.95" customHeight="1" x14ac:dyDescent="0.2">
      <c r="A143" s="54"/>
      <c r="B143" s="45"/>
      <c r="C143" s="48"/>
      <c r="D143" s="67"/>
      <c r="E143" s="67"/>
      <c r="F143" s="22"/>
      <c r="G143" s="22"/>
      <c r="H143" s="8" t="s">
        <v>3</v>
      </c>
      <c r="I143" s="37">
        <v>0</v>
      </c>
      <c r="J143" s="37">
        <v>0</v>
      </c>
      <c r="K143" s="37">
        <v>0</v>
      </c>
      <c r="L143" s="51"/>
      <c r="M143" s="126"/>
    </row>
    <row r="144" spans="1:13" ht="21" customHeight="1" x14ac:dyDescent="0.2">
      <c r="A144" s="55"/>
      <c r="B144" s="46"/>
      <c r="C144" s="49"/>
      <c r="D144" s="68"/>
      <c r="E144" s="68"/>
      <c r="F144" s="40"/>
      <c r="G144" s="40"/>
      <c r="H144" s="36" t="s">
        <v>4</v>
      </c>
      <c r="I144" s="37">
        <v>0</v>
      </c>
      <c r="J144" s="37">
        <v>0</v>
      </c>
      <c r="K144" s="37">
        <v>0</v>
      </c>
      <c r="L144" s="52"/>
      <c r="M144" s="127"/>
    </row>
    <row r="145" spans="1:13" ht="24.95" customHeight="1" x14ac:dyDescent="0.2">
      <c r="A145" s="62" t="s">
        <v>49</v>
      </c>
      <c r="B145" s="69" t="s">
        <v>50</v>
      </c>
      <c r="C145" s="47" t="s">
        <v>81</v>
      </c>
      <c r="D145" s="4">
        <v>45292</v>
      </c>
      <c r="E145" s="4">
        <v>45657</v>
      </c>
      <c r="F145" s="4">
        <v>45292</v>
      </c>
      <c r="G145" s="4">
        <v>45657</v>
      </c>
      <c r="H145" s="36" t="s">
        <v>0</v>
      </c>
      <c r="I145" s="37">
        <f>I146+I147+I149</f>
        <v>0</v>
      </c>
      <c r="J145" s="37">
        <f>J146+J147+J149</f>
        <v>0</v>
      </c>
      <c r="K145" s="37">
        <f>K146+K147+K149</f>
        <v>0</v>
      </c>
      <c r="L145" s="72" t="s">
        <v>101</v>
      </c>
      <c r="M145" s="125" t="s">
        <v>95</v>
      </c>
    </row>
    <row r="146" spans="1:13" ht="24.95" customHeight="1" x14ac:dyDescent="0.2">
      <c r="A146" s="62"/>
      <c r="B146" s="70"/>
      <c r="C146" s="48"/>
      <c r="D146" s="7"/>
      <c r="E146" s="7"/>
      <c r="F146" s="7"/>
      <c r="G146" s="7"/>
      <c r="H146" s="8" t="s">
        <v>1</v>
      </c>
      <c r="I146" s="37">
        <v>0</v>
      </c>
      <c r="J146" s="37">
        <v>0</v>
      </c>
      <c r="K146" s="37">
        <v>0</v>
      </c>
      <c r="L146" s="73"/>
      <c r="M146" s="126"/>
    </row>
    <row r="147" spans="1:13" ht="24.95" customHeight="1" x14ac:dyDescent="0.2">
      <c r="A147" s="62"/>
      <c r="B147" s="70"/>
      <c r="C147" s="48"/>
      <c r="D147" s="7"/>
      <c r="E147" s="7"/>
      <c r="F147" s="7"/>
      <c r="G147" s="7"/>
      <c r="H147" s="8" t="s">
        <v>2</v>
      </c>
      <c r="I147" s="37">
        <v>0</v>
      </c>
      <c r="J147" s="37">
        <v>0</v>
      </c>
      <c r="K147" s="37">
        <v>0</v>
      </c>
      <c r="L147" s="73"/>
      <c r="M147" s="126"/>
    </row>
    <row r="148" spans="1:13" ht="24.95" customHeight="1" x14ac:dyDescent="0.2">
      <c r="A148" s="62"/>
      <c r="B148" s="70"/>
      <c r="C148" s="48"/>
      <c r="D148" s="7"/>
      <c r="E148" s="7"/>
      <c r="F148" s="7"/>
      <c r="G148" s="7"/>
      <c r="H148" s="8" t="s">
        <v>3</v>
      </c>
      <c r="I148" s="37">
        <v>0</v>
      </c>
      <c r="J148" s="37">
        <v>0</v>
      </c>
      <c r="K148" s="37">
        <v>0</v>
      </c>
      <c r="L148" s="73"/>
      <c r="M148" s="126"/>
    </row>
    <row r="149" spans="1:13" ht="30" customHeight="1" x14ac:dyDescent="0.2">
      <c r="A149" s="62"/>
      <c r="B149" s="71"/>
      <c r="C149" s="49"/>
      <c r="D149" s="9"/>
      <c r="E149" s="9"/>
      <c r="F149" s="39"/>
      <c r="G149" s="39"/>
      <c r="H149" s="36" t="s">
        <v>4</v>
      </c>
      <c r="I149" s="37">
        <v>0</v>
      </c>
      <c r="J149" s="37">
        <v>0</v>
      </c>
      <c r="K149" s="37">
        <v>0</v>
      </c>
      <c r="L149" s="74"/>
      <c r="M149" s="127"/>
    </row>
    <row r="150" spans="1:13" ht="12.95" customHeight="1" x14ac:dyDescent="0.2">
      <c r="A150" s="62" t="s">
        <v>63</v>
      </c>
      <c r="B150" s="63" t="s">
        <v>70</v>
      </c>
      <c r="C150" s="47" t="s">
        <v>64</v>
      </c>
      <c r="D150" s="4">
        <v>45292</v>
      </c>
      <c r="E150" s="4">
        <v>45657</v>
      </c>
      <c r="F150" s="4">
        <v>45292</v>
      </c>
      <c r="G150" s="4">
        <v>45657</v>
      </c>
      <c r="H150" s="36" t="s">
        <v>0</v>
      </c>
      <c r="I150" s="41">
        <f>SUM(I151:I154)</f>
        <v>76</v>
      </c>
      <c r="J150" s="41">
        <f>SUM(J151:J154)</f>
        <v>76</v>
      </c>
      <c r="K150" s="6">
        <f>ROUND((J150/I150)*100,2)</f>
        <v>100</v>
      </c>
      <c r="L150" s="50" t="s">
        <v>110</v>
      </c>
      <c r="M150" s="131" t="s">
        <v>95</v>
      </c>
    </row>
    <row r="151" spans="1:13" ht="12.95" customHeight="1" x14ac:dyDescent="0.2">
      <c r="A151" s="62"/>
      <c r="B151" s="64"/>
      <c r="C151" s="48"/>
      <c r="D151" s="7"/>
      <c r="E151" s="7"/>
      <c r="F151" s="7"/>
      <c r="G151" s="7"/>
      <c r="H151" s="8" t="s">
        <v>1</v>
      </c>
      <c r="I151" s="37">
        <v>0</v>
      </c>
      <c r="J151" s="37">
        <v>0</v>
      </c>
      <c r="K151" s="37"/>
      <c r="L151" s="51"/>
      <c r="M151" s="132"/>
    </row>
    <row r="152" spans="1:13" ht="12.95" customHeight="1" x14ac:dyDescent="0.2">
      <c r="A152" s="62"/>
      <c r="B152" s="64"/>
      <c r="C152" s="48"/>
      <c r="D152" s="7"/>
      <c r="E152" s="7"/>
      <c r="F152" s="7"/>
      <c r="G152" s="7"/>
      <c r="H152" s="8" t="s">
        <v>2</v>
      </c>
      <c r="I152" s="37">
        <v>50</v>
      </c>
      <c r="J152" s="37">
        <v>50</v>
      </c>
      <c r="K152" s="10">
        <f>ROUND((J152/I152)*100,2)</f>
        <v>100</v>
      </c>
      <c r="L152" s="51"/>
      <c r="M152" s="132"/>
    </row>
    <row r="153" spans="1:13" ht="12.95" customHeight="1" x14ac:dyDescent="0.2">
      <c r="A153" s="62"/>
      <c r="B153" s="64"/>
      <c r="C153" s="48"/>
      <c r="D153" s="7"/>
      <c r="E153" s="7"/>
      <c r="F153" s="7"/>
      <c r="G153" s="7"/>
      <c r="H153" s="8" t="s">
        <v>3</v>
      </c>
      <c r="I153" s="37">
        <v>26</v>
      </c>
      <c r="J153" s="37">
        <v>26</v>
      </c>
      <c r="K153" s="10">
        <f>ROUND((J153/I153)*100,2)</f>
        <v>100</v>
      </c>
      <c r="L153" s="51"/>
      <c r="M153" s="132"/>
    </row>
    <row r="154" spans="1:13" ht="25.5" x14ac:dyDescent="0.2">
      <c r="A154" s="62"/>
      <c r="B154" s="65"/>
      <c r="C154" s="49"/>
      <c r="D154" s="9"/>
      <c r="E154" s="9"/>
      <c r="F154" s="39"/>
      <c r="G154" s="39"/>
      <c r="H154" s="36" t="s">
        <v>4</v>
      </c>
      <c r="I154" s="37">
        <v>0</v>
      </c>
      <c r="J154" s="37">
        <v>0</v>
      </c>
      <c r="K154" s="37"/>
      <c r="L154" s="52"/>
      <c r="M154" s="133"/>
    </row>
    <row r="155" spans="1:13" x14ac:dyDescent="0.2">
      <c r="A155" s="42"/>
      <c r="B155" s="42"/>
      <c r="C155" s="42"/>
      <c r="D155" s="42"/>
      <c r="E155" s="42"/>
      <c r="F155" s="42"/>
      <c r="G155" s="42"/>
      <c r="H155" s="42"/>
      <c r="I155" s="42"/>
      <c r="J155" s="42"/>
      <c r="K155" s="42"/>
      <c r="L155" s="42"/>
      <c r="M155" s="42"/>
    </row>
    <row r="156" spans="1:13" x14ac:dyDescent="0.2">
      <c r="A156" s="42"/>
      <c r="B156" s="42"/>
      <c r="C156" s="42"/>
      <c r="D156" s="42"/>
      <c r="E156" s="42"/>
      <c r="F156" s="42"/>
      <c r="G156" s="42"/>
      <c r="H156" s="42"/>
      <c r="I156" s="42"/>
      <c r="J156" s="42"/>
      <c r="K156" s="42"/>
      <c r="L156" s="42"/>
      <c r="M156" s="42"/>
    </row>
    <row r="157" spans="1:13" x14ac:dyDescent="0.2">
      <c r="A157" s="42"/>
      <c r="B157" s="43" t="s">
        <v>102</v>
      </c>
      <c r="C157" s="42"/>
      <c r="D157" s="42"/>
      <c r="E157" s="42"/>
      <c r="F157" s="42"/>
      <c r="G157" s="42"/>
      <c r="H157" s="42"/>
      <c r="I157" s="42"/>
      <c r="J157" s="42"/>
      <c r="K157" s="42"/>
      <c r="L157" s="42"/>
      <c r="M157" s="42"/>
    </row>
    <row r="158" spans="1:13" x14ac:dyDescent="0.2">
      <c r="A158" s="42"/>
      <c r="B158" s="43" t="s">
        <v>103</v>
      </c>
      <c r="C158" s="42"/>
      <c r="D158" s="42"/>
      <c r="E158" s="42"/>
      <c r="F158" s="42"/>
      <c r="G158" s="42"/>
      <c r="H158" s="42"/>
      <c r="I158" s="42"/>
      <c r="J158" s="42"/>
      <c r="K158" s="42"/>
      <c r="L158" s="42"/>
      <c r="M158" s="42"/>
    </row>
    <row r="159" spans="1:13" x14ac:dyDescent="0.2">
      <c r="A159" s="42"/>
      <c r="B159" s="42"/>
      <c r="C159" s="42"/>
      <c r="D159" s="42"/>
      <c r="E159" s="42"/>
      <c r="F159" s="42"/>
      <c r="G159" s="42"/>
      <c r="H159" s="42"/>
      <c r="I159" s="42"/>
      <c r="J159" s="42"/>
      <c r="K159" s="42"/>
      <c r="L159" s="42"/>
      <c r="M159" s="42"/>
    </row>
    <row r="160" spans="1:13" x14ac:dyDescent="0.2">
      <c r="A160" s="42"/>
      <c r="B160" s="42"/>
      <c r="C160" s="42"/>
      <c r="D160" s="42"/>
      <c r="E160" s="42"/>
      <c r="F160" s="42"/>
      <c r="G160" s="42"/>
      <c r="H160" s="42"/>
      <c r="I160" s="42"/>
      <c r="J160" s="42"/>
      <c r="K160" s="42"/>
      <c r="L160" s="42"/>
      <c r="M160" s="42"/>
    </row>
    <row r="161" spans="1:13" x14ac:dyDescent="0.2">
      <c r="A161" s="42"/>
      <c r="B161" s="42"/>
      <c r="C161" s="42"/>
      <c r="D161" s="42"/>
      <c r="E161" s="42"/>
      <c r="F161" s="42"/>
      <c r="G161" s="42"/>
      <c r="H161" s="42"/>
      <c r="I161" s="42"/>
      <c r="J161" s="42"/>
      <c r="K161" s="42"/>
      <c r="L161" s="42"/>
      <c r="M161" s="42"/>
    </row>
    <row r="162" spans="1:13" x14ac:dyDescent="0.2">
      <c r="A162" s="42"/>
      <c r="B162" s="42"/>
      <c r="C162" s="42"/>
      <c r="D162" s="42"/>
      <c r="E162" s="42"/>
      <c r="F162" s="42"/>
      <c r="G162" s="42"/>
      <c r="H162" s="42"/>
      <c r="I162" s="42"/>
      <c r="J162" s="42"/>
      <c r="K162" s="42"/>
      <c r="L162" s="42"/>
      <c r="M162" s="42"/>
    </row>
    <row r="163" spans="1:13" x14ac:dyDescent="0.2">
      <c r="A163" s="42"/>
      <c r="B163" s="42"/>
      <c r="C163" s="42"/>
      <c r="D163" s="42"/>
      <c r="E163" s="42"/>
      <c r="F163" s="42"/>
      <c r="G163" s="42"/>
      <c r="H163" s="42"/>
      <c r="I163" s="42"/>
      <c r="J163" s="42"/>
      <c r="K163" s="42"/>
      <c r="L163" s="42"/>
      <c r="M163" s="42"/>
    </row>
    <row r="164" spans="1:13" x14ac:dyDescent="0.2">
      <c r="A164" s="42"/>
      <c r="B164" s="42"/>
      <c r="C164" s="42"/>
      <c r="D164" s="42"/>
      <c r="E164" s="42"/>
      <c r="F164" s="42"/>
      <c r="G164" s="42"/>
      <c r="H164" s="42"/>
      <c r="I164" s="42"/>
      <c r="J164" s="42"/>
      <c r="K164" s="42"/>
      <c r="L164" s="42"/>
      <c r="M164" s="42"/>
    </row>
    <row r="165" spans="1:13" x14ac:dyDescent="0.2">
      <c r="A165" s="42"/>
      <c r="B165" s="42"/>
      <c r="C165" s="42"/>
      <c r="D165" s="42"/>
      <c r="E165" s="42"/>
      <c r="F165" s="42"/>
      <c r="G165" s="42"/>
      <c r="H165" s="42"/>
      <c r="I165" s="42"/>
      <c r="J165" s="42"/>
      <c r="K165" s="42"/>
      <c r="L165" s="42"/>
      <c r="M165" s="42"/>
    </row>
    <row r="166" spans="1:13" x14ac:dyDescent="0.2">
      <c r="A166" s="42"/>
      <c r="B166" s="42"/>
      <c r="C166" s="42"/>
      <c r="D166" s="42"/>
      <c r="E166" s="42"/>
      <c r="F166" s="42"/>
      <c r="G166" s="42"/>
      <c r="H166" s="42"/>
      <c r="I166" s="42"/>
      <c r="J166" s="42"/>
      <c r="K166" s="42"/>
      <c r="L166" s="42"/>
      <c r="M166" s="42"/>
    </row>
    <row r="167" spans="1:13" x14ac:dyDescent="0.2">
      <c r="A167" s="2"/>
      <c r="B167" s="2"/>
      <c r="C167" s="2"/>
      <c r="D167" s="2"/>
      <c r="E167" s="2"/>
      <c r="F167" s="2"/>
      <c r="G167" s="2"/>
      <c r="H167" s="2"/>
      <c r="I167" s="2"/>
      <c r="J167" s="2"/>
      <c r="K167" s="2"/>
      <c r="L167" s="2"/>
    </row>
    <row r="168" spans="1:13" x14ac:dyDescent="0.2">
      <c r="A168" s="2"/>
      <c r="B168" s="2"/>
      <c r="C168" s="2"/>
      <c r="D168" s="2"/>
      <c r="E168" s="2"/>
      <c r="F168" s="2"/>
      <c r="G168" s="2"/>
      <c r="H168" s="2"/>
      <c r="I168" s="2"/>
      <c r="J168" s="2"/>
      <c r="K168" s="2"/>
      <c r="L168" s="2"/>
    </row>
    <row r="169" spans="1:13" x14ac:dyDescent="0.2">
      <c r="A169" s="2"/>
      <c r="B169" s="2"/>
      <c r="C169" s="2"/>
      <c r="D169" s="2"/>
      <c r="E169" s="2"/>
      <c r="F169" s="2"/>
      <c r="G169" s="2"/>
      <c r="H169" s="2"/>
      <c r="I169" s="2"/>
      <c r="J169" s="2"/>
      <c r="K169" s="2"/>
      <c r="L169" s="2"/>
    </row>
    <row r="170" spans="1:13" x14ac:dyDescent="0.2">
      <c r="A170" s="2"/>
      <c r="B170" s="2"/>
      <c r="C170" s="2"/>
      <c r="D170" s="2"/>
      <c r="E170" s="2"/>
      <c r="F170" s="2"/>
      <c r="G170" s="2"/>
      <c r="H170" s="2"/>
      <c r="I170" s="2"/>
      <c r="J170" s="2"/>
      <c r="K170" s="2"/>
      <c r="L170" s="2"/>
    </row>
    <row r="171" spans="1:13" x14ac:dyDescent="0.2">
      <c r="A171" s="2"/>
      <c r="B171" s="2"/>
      <c r="C171" s="2"/>
      <c r="D171" s="2"/>
      <c r="E171" s="2"/>
      <c r="F171" s="2"/>
      <c r="G171" s="2"/>
      <c r="H171" s="2"/>
      <c r="I171" s="2"/>
      <c r="J171" s="2"/>
      <c r="K171" s="2"/>
      <c r="L171" s="2"/>
    </row>
    <row r="172" spans="1:13" x14ac:dyDescent="0.2">
      <c r="A172" s="2"/>
      <c r="B172" s="2"/>
      <c r="C172" s="2"/>
      <c r="D172" s="2"/>
      <c r="E172" s="2"/>
      <c r="F172" s="2"/>
      <c r="G172" s="2"/>
      <c r="H172" s="2"/>
      <c r="I172" s="2"/>
      <c r="J172" s="2"/>
      <c r="K172" s="2"/>
      <c r="L172" s="2"/>
    </row>
    <row r="173" spans="1:13" x14ac:dyDescent="0.2">
      <c r="A173" s="2"/>
      <c r="B173" s="2"/>
      <c r="C173" s="2"/>
      <c r="D173" s="2"/>
      <c r="E173" s="2"/>
      <c r="F173" s="2"/>
      <c r="G173" s="2"/>
      <c r="H173" s="2"/>
      <c r="I173" s="2"/>
      <c r="J173" s="2"/>
      <c r="K173" s="2"/>
      <c r="L173" s="2"/>
    </row>
    <row r="174" spans="1:13" x14ac:dyDescent="0.2">
      <c r="A174" s="2"/>
      <c r="B174" s="2"/>
      <c r="C174" s="2"/>
      <c r="D174" s="2"/>
      <c r="E174" s="2"/>
      <c r="F174" s="2"/>
      <c r="G174" s="2"/>
      <c r="H174" s="2"/>
      <c r="I174" s="2"/>
      <c r="J174" s="2"/>
      <c r="K174" s="2"/>
      <c r="L174" s="2"/>
    </row>
    <row r="175" spans="1:13" x14ac:dyDescent="0.2">
      <c r="A175" s="2"/>
      <c r="B175" s="2"/>
      <c r="C175" s="2"/>
      <c r="D175" s="2"/>
      <c r="E175" s="2"/>
      <c r="F175" s="2"/>
      <c r="G175" s="2"/>
      <c r="H175" s="2"/>
      <c r="I175" s="2"/>
      <c r="J175" s="2"/>
      <c r="K175" s="2"/>
      <c r="L175" s="2"/>
    </row>
    <row r="176" spans="1:13" x14ac:dyDescent="0.2">
      <c r="A176" s="2"/>
      <c r="B176" s="2"/>
      <c r="C176" s="2"/>
      <c r="D176" s="2"/>
      <c r="E176" s="2"/>
      <c r="F176" s="2"/>
      <c r="G176" s="2"/>
      <c r="H176" s="2"/>
      <c r="I176" s="2"/>
      <c r="J176" s="2"/>
      <c r="K176" s="2"/>
      <c r="L176" s="2"/>
    </row>
    <row r="177" spans="1:12" x14ac:dyDescent="0.2">
      <c r="A177" s="2"/>
      <c r="B177" s="2"/>
      <c r="C177" s="2"/>
      <c r="D177" s="2"/>
      <c r="E177" s="2"/>
      <c r="F177" s="2"/>
      <c r="G177" s="2"/>
      <c r="H177" s="2"/>
      <c r="I177" s="2"/>
      <c r="J177" s="2"/>
      <c r="K177" s="2"/>
      <c r="L177" s="2"/>
    </row>
    <row r="178" spans="1:12" x14ac:dyDescent="0.2">
      <c r="A178" s="2"/>
      <c r="B178" s="2"/>
      <c r="C178" s="2"/>
      <c r="D178" s="2"/>
      <c r="E178" s="2"/>
      <c r="F178" s="2"/>
      <c r="G178" s="2"/>
      <c r="H178" s="2"/>
      <c r="I178" s="2"/>
      <c r="J178" s="2"/>
      <c r="K178" s="2"/>
      <c r="L178" s="2"/>
    </row>
    <row r="179" spans="1:12" x14ac:dyDescent="0.2">
      <c r="A179" s="2"/>
      <c r="B179" s="2"/>
      <c r="C179" s="2"/>
      <c r="D179" s="2"/>
      <c r="E179" s="2"/>
      <c r="F179" s="2"/>
      <c r="G179" s="2"/>
      <c r="H179" s="2"/>
      <c r="I179" s="2"/>
      <c r="J179" s="2"/>
      <c r="K179" s="2"/>
      <c r="L179" s="2"/>
    </row>
    <row r="180" spans="1:12" x14ac:dyDescent="0.2">
      <c r="A180" s="2"/>
      <c r="B180" s="2"/>
      <c r="C180" s="2"/>
      <c r="D180" s="2"/>
      <c r="E180" s="2"/>
      <c r="F180" s="2"/>
      <c r="G180" s="2"/>
      <c r="H180" s="2"/>
      <c r="I180" s="2"/>
      <c r="J180" s="2"/>
      <c r="K180" s="2"/>
      <c r="L180" s="2"/>
    </row>
    <row r="181" spans="1:12" x14ac:dyDescent="0.2">
      <c r="A181" s="2"/>
      <c r="B181" s="2"/>
      <c r="C181" s="2"/>
      <c r="D181" s="2"/>
      <c r="E181" s="2"/>
      <c r="F181" s="2"/>
      <c r="G181" s="2"/>
      <c r="H181" s="2"/>
      <c r="I181" s="2"/>
      <c r="J181" s="2"/>
      <c r="K181" s="2"/>
      <c r="L181" s="2"/>
    </row>
    <row r="182" spans="1:12" x14ac:dyDescent="0.2">
      <c r="A182" s="2"/>
      <c r="B182" s="2"/>
      <c r="C182" s="2"/>
      <c r="D182" s="2"/>
      <c r="E182" s="2"/>
      <c r="F182" s="2"/>
      <c r="G182" s="2"/>
      <c r="H182" s="2"/>
      <c r="I182" s="2"/>
      <c r="J182" s="2"/>
      <c r="K182" s="2"/>
      <c r="L182" s="2"/>
    </row>
    <row r="183" spans="1:12" x14ac:dyDescent="0.2">
      <c r="A183" s="2"/>
      <c r="B183" s="2"/>
      <c r="C183" s="2"/>
      <c r="D183" s="2"/>
      <c r="E183" s="2"/>
      <c r="F183" s="2"/>
      <c r="G183" s="2"/>
      <c r="H183" s="2"/>
      <c r="I183" s="2"/>
      <c r="J183" s="2"/>
      <c r="K183" s="2"/>
      <c r="L183" s="2"/>
    </row>
    <row r="184" spans="1:12" x14ac:dyDescent="0.2">
      <c r="A184" s="2"/>
      <c r="B184" s="2"/>
      <c r="C184" s="2"/>
      <c r="D184" s="2"/>
      <c r="E184" s="2"/>
      <c r="F184" s="2"/>
      <c r="G184" s="2"/>
      <c r="H184" s="2"/>
      <c r="I184" s="2"/>
      <c r="J184" s="2"/>
      <c r="K184" s="2"/>
      <c r="L184" s="2"/>
    </row>
    <row r="185" spans="1:12" x14ac:dyDescent="0.2">
      <c r="A185" s="2"/>
      <c r="B185" s="2"/>
      <c r="C185" s="2"/>
      <c r="D185" s="2"/>
      <c r="E185" s="2"/>
      <c r="F185" s="2"/>
      <c r="G185" s="2"/>
      <c r="H185" s="2"/>
      <c r="I185" s="2"/>
      <c r="J185" s="2"/>
      <c r="K185" s="2"/>
      <c r="L185" s="2"/>
    </row>
    <row r="186" spans="1:12" x14ac:dyDescent="0.2">
      <c r="A186" s="2"/>
      <c r="B186" s="2"/>
      <c r="C186" s="2"/>
      <c r="D186" s="2"/>
      <c r="E186" s="2"/>
      <c r="F186" s="2"/>
      <c r="G186" s="2"/>
      <c r="H186" s="2"/>
      <c r="I186" s="2"/>
      <c r="J186" s="2"/>
      <c r="K186" s="2"/>
      <c r="L186" s="2"/>
    </row>
    <row r="187" spans="1:12" x14ac:dyDescent="0.2">
      <c r="A187" s="2"/>
      <c r="B187" s="2"/>
      <c r="C187" s="2"/>
      <c r="D187" s="2"/>
      <c r="E187" s="2"/>
      <c r="F187" s="2"/>
      <c r="G187" s="2"/>
      <c r="H187" s="2"/>
      <c r="I187" s="2"/>
      <c r="J187" s="2"/>
      <c r="K187" s="2"/>
      <c r="L187" s="2"/>
    </row>
    <row r="188" spans="1:12" x14ac:dyDescent="0.2">
      <c r="A188" s="2"/>
      <c r="B188" s="2"/>
      <c r="C188" s="2"/>
      <c r="D188" s="2"/>
      <c r="E188" s="2"/>
      <c r="F188" s="2"/>
      <c r="G188" s="2"/>
      <c r="H188" s="2"/>
      <c r="I188" s="2"/>
      <c r="J188" s="2"/>
      <c r="K188" s="2"/>
      <c r="L188" s="2"/>
    </row>
    <row r="189" spans="1:12" x14ac:dyDescent="0.2">
      <c r="A189" s="2"/>
      <c r="B189" s="2"/>
      <c r="C189" s="2"/>
      <c r="D189" s="2"/>
      <c r="E189" s="2"/>
      <c r="F189" s="2"/>
      <c r="G189" s="2"/>
      <c r="H189" s="2"/>
      <c r="I189" s="2"/>
      <c r="J189" s="2"/>
      <c r="K189" s="2"/>
      <c r="L189" s="2"/>
    </row>
    <row r="190" spans="1:12" x14ac:dyDescent="0.2">
      <c r="A190" s="2"/>
      <c r="B190" s="2"/>
      <c r="C190" s="2"/>
      <c r="D190" s="2"/>
      <c r="E190" s="2"/>
      <c r="F190" s="2"/>
      <c r="G190" s="2"/>
      <c r="H190" s="2"/>
      <c r="I190" s="2"/>
      <c r="J190" s="2"/>
      <c r="K190" s="2"/>
      <c r="L190" s="2"/>
    </row>
    <row r="191" spans="1:12" x14ac:dyDescent="0.2">
      <c r="A191" s="2"/>
      <c r="B191" s="2"/>
      <c r="C191" s="2"/>
      <c r="D191" s="2"/>
      <c r="E191" s="2"/>
      <c r="F191" s="2"/>
      <c r="G191" s="2"/>
      <c r="H191" s="2"/>
      <c r="I191" s="2"/>
      <c r="J191" s="2"/>
      <c r="K191" s="2"/>
      <c r="L191" s="2"/>
    </row>
    <row r="192" spans="1:12" x14ac:dyDescent="0.2">
      <c r="A192" s="2"/>
      <c r="B192" s="2"/>
      <c r="C192" s="2"/>
      <c r="D192" s="2"/>
      <c r="E192" s="2"/>
      <c r="F192" s="2"/>
      <c r="G192" s="2"/>
      <c r="H192" s="2"/>
      <c r="I192" s="2"/>
      <c r="J192" s="2"/>
      <c r="K192" s="2"/>
      <c r="L192" s="2"/>
    </row>
    <row r="193" spans="1:12" x14ac:dyDescent="0.2">
      <c r="A193" s="2"/>
      <c r="B193" s="2"/>
      <c r="C193" s="2"/>
      <c r="D193" s="2"/>
      <c r="E193" s="2"/>
      <c r="F193" s="2"/>
      <c r="G193" s="2"/>
      <c r="H193" s="2"/>
      <c r="I193" s="2"/>
      <c r="J193" s="2"/>
      <c r="K193" s="2"/>
      <c r="L193" s="2"/>
    </row>
    <row r="194" spans="1:12" x14ac:dyDescent="0.2">
      <c r="A194" s="2"/>
      <c r="B194" s="2"/>
      <c r="C194" s="2"/>
      <c r="D194" s="2"/>
      <c r="E194" s="2"/>
      <c r="F194" s="2"/>
      <c r="G194" s="2"/>
      <c r="H194" s="2"/>
      <c r="I194" s="2"/>
      <c r="J194" s="2"/>
      <c r="K194" s="2"/>
      <c r="L194" s="2"/>
    </row>
    <row r="195" spans="1:12" x14ac:dyDescent="0.2">
      <c r="A195" s="2"/>
      <c r="B195" s="2"/>
      <c r="C195" s="2"/>
      <c r="D195" s="2"/>
      <c r="E195" s="2"/>
      <c r="F195" s="2"/>
      <c r="G195" s="2"/>
      <c r="H195" s="2"/>
      <c r="I195" s="2"/>
      <c r="J195" s="2"/>
      <c r="K195" s="2"/>
      <c r="L195" s="2"/>
    </row>
    <row r="196" spans="1:12" x14ac:dyDescent="0.2">
      <c r="A196" s="1"/>
      <c r="B196" s="1"/>
      <c r="C196" s="1"/>
      <c r="D196" s="1"/>
      <c r="E196" s="1"/>
      <c r="F196" s="2"/>
      <c r="G196" s="2"/>
      <c r="H196" s="1"/>
      <c r="I196" s="1"/>
      <c r="J196" s="2"/>
      <c r="K196" s="2"/>
      <c r="L196" s="1"/>
    </row>
    <row r="197" spans="1:12" x14ac:dyDescent="0.2">
      <c r="A197" s="1"/>
      <c r="B197" s="1"/>
      <c r="C197" s="1"/>
      <c r="D197" s="1"/>
      <c r="E197" s="1"/>
      <c r="F197" s="2"/>
      <c r="G197" s="2"/>
      <c r="H197" s="1"/>
      <c r="I197" s="1"/>
      <c r="J197" s="2"/>
      <c r="K197" s="2"/>
      <c r="L197" s="1"/>
    </row>
    <row r="198" spans="1:12" x14ac:dyDescent="0.2">
      <c r="A198" s="1"/>
      <c r="B198" s="1"/>
      <c r="C198" s="1"/>
      <c r="D198" s="1"/>
      <c r="E198" s="1"/>
      <c r="F198" s="2"/>
      <c r="G198" s="2"/>
      <c r="H198" s="1"/>
      <c r="I198" s="1"/>
      <c r="J198" s="2"/>
      <c r="K198" s="2"/>
      <c r="L198" s="1"/>
    </row>
    <row r="199" spans="1:12" x14ac:dyDescent="0.2">
      <c r="A199" s="1"/>
      <c r="B199" s="1"/>
      <c r="C199" s="1"/>
      <c r="D199" s="1"/>
      <c r="E199" s="1"/>
      <c r="F199" s="2"/>
      <c r="G199" s="2"/>
      <c r="H199" s="1"/>
      <c r="I199" s="1"/>
      <c r="J199" s="2"/>
      <c r="K199" s="2"/>
      <c r="L199" s="1"/>
    </row>
    <row r="200" spans="1:12" x14ac:dyDescent="0.2">
      <c r="A200" s="1"/>
      <c r="B200" s="1"/>
      <c r="C200" s="1"/>
      <c r="D200" s="1"/>
      <c r="E200" s="1"/>
      <c r="F200" s="2"/>
      <c r="G200" s="2"/>
      <c r="H200" s="1"/>
      <c r="I200" s="1"/>
      <c r="J200" s="2"/>
      <c r="K200" s="2"/>
      <c r="L200" s="1"/>
    </row>
    <row r="201" spans="1:12" x14ac:dyDescent="0.2">
      <c r="A201" s="1"/>
      <c r="B201" s="1"/>
      <c r="C201" s="1"/>
      <c r="D201" s="1"/>
      <c r="E201" s="1"/>
      <c r="F201" s="2"/>
      <c r="G201" s="2"/>
      <c r="H201" s="1"/>
      <c r="I201" s="1"/>
      <c r="J201" s="2"/>
      <c r="K201" s="2"/>
      <c r="L201" s="1"/>
    </row>
    <row r="202" spans="1:12" x14ac:dyDescent="0.2">
      <c r="A202" s="1"/>
      <c r="B202" s="1"/>
      <c r="C202" s="1"/>
      <c r="D202" s="1"/>
      <c r="E202" s="1"/>
      <c r="F202" s="2"/>
      <c r="G202" s="2"/>
      <c r="H202" s="1"/>
      <c r="I202" s="1"/>
      <c r="J202" s="2"/>
      <c r="K202" s="2"/>
      <c r="L202" s="1"/>
    </row>
    <row r="203" spans="1:12" x14ac:dyDescent="0.2">
      <c r="A203" s="1"/>
      <c r="B203" s="1"/>
      <c r="C203" s="1"/>
      <c r="D203" s="1"/>
      <c r="E203" s="1"/>
      <c r="F203" s="2"/>
      <c r="G203" s="2"/>
      <c r="H203" s="1"/>
      <c r="I203" s="1"/>
      <c r="J203" s="2"/>
      <c r="K203" s="2"/>
      <c r="L203" s="1"/>
    </row>
    <row r="204" spans="1:12" x14ac:dyDescent="0.2">
      <c r="A204" s="1"/>
      <c r="B204" s="1"/>
      <c r="C204" s="1"/>
      <c r="D204" s="1"/>
      <c r="E204" s="1"/>
      <c r="F204" s="2"/>
      <c r="G204" s="2"/>
      <c r="H204" s="1"/>
      <c r="I204" s="1"/>
      <c r="J204" s="2"/>
      <c r="K204" s="2"/>
      <c r="L204" s="1"/>
    </row>
    <row r="205" spans="1:12" x14ac:dyDescent="0.2">
      <c r="A205" s="1"/>
      <c r="B205" s="1"/>
      <c r="C205" s="1"/>
      <c r="D205" s="1"/>
      <c r="E205" s="1"/>
      <c r="F205" s="2"/>
      <c r="G205" s="2"/>
      <c r="H205" s="1"/>
      <c r="I205" s="1"/>
      <c r="J205" s="2"/>
      <c r="K205" s="2"/>
      <c r="L205" s="1"/>
    </row>
    <row r="206" spans="1:12" x14ac:dyDescent="0.2">
      <c r="A206" s="1"/>
      <c r="B206" s="1"/>
      <c r="C206" s="1"/>
      <c r="D206" s="1"/>
      <c r="E206" s="1"/>
      <c r="F206" s="2"/>
      <c r="G206" s="2"/>
      <c r="H206" s="1"/>
      <c r="I206" s="1"/>
      <c r="J206" s="2"/>
      <c r="K206" s="2"/>
      <c r="L206" s="1"/>
    </row>
    <row r="207" spans="1:12" x14ac:dyDescent="0.2">
      <c r="A207" s="1"/>
      <c r="B207" s="1"/>
      <c r="C207" s="1"/>
      <c r="D207" s="1"/>
      <c r="E207" s="1"/>
      <c r="F207" s="2"/>
      <c r="G207" s="2"/>
      <c r="H207" s="1"/>
      <c r="I207" s="1"/>
      <c r="J207" s="2"/>
      <c r="K207" s="2"/>
      <c r="L207" s="1"/>
    </row>
    <row r="208" spans="1:12" x14ac:dyDescent="0.2">
      <c r="A208" s="1"/>
      <c r="B208" s="1"/>
      <c r="C208" s="1"/>
      <c r="D208" s="1"/>
      <c r="E208" s="1"/>
      <c r="F208" s="2"/>
      <c r="G208" s="2"/>
      <c r="H208" s="1"/>
      <c r="I208" s="1"/>
      <c r="J208" s="2"/>
      <c r="K208" s="2"/>
      <c r="L208" s="1"/>
    </row>
    <row r="209" spans="1:12" x14ac:dyDescent="0.2">
      <c r="A209" s="1"/>
      <c r="B209" s="1"/>
      <c r="C209" s="1"/>
      <c r="D209" s="1"/>
      <c r="E209" s="1"/>
      <c r="F209" s="2"/>
      <c r="G209" s="2"/>
      <c r="H209" s="1"/>
      <c r="I209" s="1"/>
      <c r="J209" s="2"/>
      <c r="K209" s="2"/>
      <c r="L209" s="1"/>
    </row>
    <row r="210" spans="1:12" x14ac:dyDescent="0.2">
      <c r="A210" s="1"/>
      <c r="B210" s="1"/>
      <c r="C210" s="1"/>
      <c r="D210" s="1"/>
      <c r="E210" s="1"/>
      <c r="F210" s="2"/>
      <c r="G210" s="2"/>
      <c r="H210" s="1"/>
      <c r="I210" s="1"/>
      <c r="J210" s="2"/>
      <c r="K210" s="2"/>
      <c r="L210" s="1"/>
    </row>
    <row r="211" spans="1:12" x14ac:dyDescent="0.2">
      <c r="A211" s="1"/>
      <c r="B211" s="1"/>
      <c r="C211" s="1"/>
      <c r="D211" s="1"/>
      <c r="E211" s="1"/>
      <c r="F211" s="2"/>
      <c r="G211" s="2"/>
      <c r="H211" s="1"/>
      <c r="I211" s="1"/>
      <c r="J211" s="2"/>
      <c r="K211" s="2"/>
      <c r="L211" s="1"/>
    </row>
    <row r="212" spans="1:12" x14ac:dyDescent="0.2">
      <c r="A212" s="1"/>
      <c r="B212" s="1"/>
      <c r="C212" s="1"/>
      <c r="D212" s="1"/>
      <c r="E212" s="1"/>
      <c r="F212" s="2"/>
      <c r="G212" s="2"/>
      <c r="H212" s="1"/>
      <c r="I212" s="1"/>
      <c r="J212" s="2"/>
      <c r="K212" s="2"/>
      <c r="L212" s="1"/>
    </row>
    <row r="213" spans="1:12" x14ac:dyDescent="0.2">
      <c r="A213" s="1"/>
      <c r="B213" s="1"/>
      <c r="C213" s="1"/>
      <c r="D213" s="1"/>
      <c r="E213" s="1"/>
      <c r="F213" s="2"/>
      <c r="G213" s="2"/>
      <c r="H213" s="1"/>
      <c r="I213" s="1"/>
      <c r="J213" s="2"/>
      <c r="K213" s="2"/>
      <c r="L213" s="1"/>
    </row>
    <row r="214" spans="1:12" x14ac:dyDescent="0.2">
      <c r="A214" s="1"/>
      <c r="B214" s="1"/>
      <c r="C214" s="1"/>
      <c r="D214" s="1"/>
      <c r="E214" s="1"/>
      <c r="F214" s="2"/>
      <c r="G214" s="2"/>
      <c r="H214" s="1"/>
      <c r="I214" s="1"/>
      <c r="J214" s="2"/>
      <c r="K214" s="2"/>
      <c r="L214" s="1"/>
    </row>
    <row r="215" spans="1:12" x14ac:dyDescent="0.2">
      <c r="A215" s="1"/>
      <c r="B215" s="1"/>
      <c r="C215" s="1"/>
      <c r="D215" s="1"/>
      <c r="E215" s="1"/>
      <c r="F215" s="2"/>
      <c r="G215" s="2"/>
      <c r="H215" s="1"/>
      <c r="I215" s="1"/>
      <c r="J215" s="2"/>
      <c r="K215" s="2"/>
      <c r="L215" s="1"/>
    </row>
    <row r="216" spans="1:12" x14ac:dyDescent="0.2">
      <c r="A216" s="1"/>
      <c r="B216" s="1"/>
      <c r="C216" s="1"/>
      <c r="D216" s="1"/>
      <c r="E216" s="1"/>
      <c r="F216" s="2"/>
      <c r="G216" s="2"/>
      <c r="H216" s="1"/>
      <c r="I216" s="1"/>
      <c r="J216" s="2"/>
      <c r="K216" s="2"/>
      <c r="L216" s="1"/>
    </row>
    <row r="217" spans="1:12" x14ac:dyDescent="0.2">
      <c r="A217" s="1"/>
      <c r="B217" s="1"/>
      <c r="C217" s="1"/>
      <c r="D217" s="1"/>
      <c r="E217" s="1"/>
      <c r="F217" s="2"/>
      <c r="G217" s="2"/>
      <c r="H217" s="1"/>
      <c r="I217" s="1"/>
      <c r="J217" s="2"/>
      <c r="K217" s="2"/>
      <c r="L217" s="1"/>
    </row>
    <row r="218" spans="1:12" x14ac:dyDescent="0.2">
      <c r="A218" s="1"/>
      <c r="B218" s="1"/>
      <c r="C218" s="1"/>
      <c r="D218" s="1"/>
      <c r="E218" s="1"/>
      <c r="F218" s="2"/>
      <c r="G218" s="2"/>
      <c r="H218" s="1"/>
      <c r="I218" s="1"/>
      <c r="J218" s="2"/>
      <c r="K218" s="2"/>
      <c r="L218" s="1"/>
    </row>
    <row r="219" spans="1:12" x14ac:dyDescent="0.2">
      <c r="A219" s="1"/>
      <c r="B219" s="1"/>
      <c r="C219" s="1"/>
      <c r="D219" s="1"/>
      <c r="E219" s="1"/>
      <c r="F219" s="2"/>
      <c r="G219" s="2"/>
      <c r="H219" s="1"/>
      <c r="I219" s="1"/>
      <c r="J219" s="2"/>
      <c r="K219" s="2"/>
      <c r="L219" s="1"/>
    </row>
    <row r="220" spans="1:12" x14ac:dyDescent="0.2">
      <c r="A220" s="1"/>
      <c r="B220" s="1"/>
      <c r="C220" s="1"/>
      <c r="D220" s="1"/>
      <c r="E220" s="1"/>
      <c r="F220" s="2"/>
      <c r="G220" s="2"/>
      <c r="H220" s="1"/>
      <c r="I220" s="1"/>
      <c r="J220" s="2"/>
      <c r="K220" s="2"/>
      <c r="L220" s="1"/>
    </row>
    <row r="221" spans="1:12" x14ac:dyDescent="0.2">
      <c r="A221" s="1"/>
      <c r="B221" s="1"/>
      <c r="C221" s="1"/>
      <c r="D221" s="1"/>
      <c r="E221" s="1"/>
      <c r="F221" s="2"/>
      <c r="G221" s="2"/>
      <c r="H221" s="1"/>
      <c r="I221" s="1"/>
      <c r="J221" s="2"/>
      <c r="K221" s="2"/>
      <c r="L221" s="1"/>
    </row>
    <row r="222" spans="1:12" x14ac:dyDescent="0.2">
      <c r="A222" s="1"/>
      <c r="B222" s="1"/>
      <c r="C222" s="1"/>
      <c r="D222" s="1"/>
      <c r="E222" s="1"/>
      <c r="F222" s="2"/>
      <c r="G222" s="2"/>
      <c r="H222" s="1"/>
      <c r="I222" s="1"/>
      <c r="J222" s="2"/>
      <c r="K222" s="2"/>
      <c r="L222" s="1"/>
    </row>
    <row r="223" spans="1:12" x14ac:dyDescent="0.2">
      <c r="A223" s="1"/>
      <c r="B223" s="1"/>
      <c r="C223" s="1"/>
      <c r="D223" s="1"/>
      <c r="E223" s="1"/>
      <c r="F223" s="2"/>
      <c r="G223" s="2"/>
      <c r="H223" s="1"/>
      <c r="I223" s="1"/>
      <c r="J223" s="2"/>
      <c r="K223" s="2"/>
      <c r="L223" s="1"/>
    </row>
    <row r="224" spans="1:12" x14ac:dyDescent="0.2">
      <c r="A224" s="1"/>
      <c r="B224" s="1"/>
      <c r="C224" s="1"/>
      <c r="D224" s="1"/>
      <c r="E224" s="1"/>
      <c r="F224" s="2"/>
      <c r="G224" s="2"/>
      <c r="H224" s="1"/>
      <c r="I224" s="1"/>
      <c r="J224" s="2"/>
      <c r="K224" s="2"/>
      <c r="L224" s="1"/>
    </row>
    <row r="225" spans="1:12" x14ac:dyDescent="0.2">
      <c r="A225" s="1"/>
      <c r="B225" s="1"/>
      <c r="C225" s="1"/>
      <c r="D225" s="1"/>
      <c r="E225" s="1"/>
      <c r="F225" s="2"/>
      <c r="G225" s="2"/>
      <c r="H225" s="1"/>
      <c r="I225" s="1"/>
      <c r="J225" s="2"/>
      <c r="K225" s="2"/>
      <c r="L225" s="1"/>
    </row>
    <row r="226" spans="1:12" x14ac:dyDescent="0.2">
      <c r="A226" s="1"/>
      <c r="B226" s="1"/>
      <c r="C226" s="1"/>
      <c r="D226" s="1"/>
      <c r="E226" s="1"/>
      <c r="F226" s="2"/>
      <c r="G226" s="2"/>
      <c r="H226" s="1"/>
      <c r="I226" s="1"/>
      <c r="J226" s="2"/>
      <c r="K226" s="2"/>
      <c r="L226" s="1"/>
    </row>
    <row r="227" spans="1:12" x14ac:dyDescent="0.2">
      <c r="A227" s="1"/>
      <c r="B227" s="1"/>
      <c r="C227" s="1"/>
      <c r="D227" s="1"/>
      <c r="E227" s="1"/>
      <c r="F227" s="2"/>
      <c r="G227" s="2"/>
      <c r="H227" s="1"/>
      <c r="I227" s="1"/>
      <c r="J227" s="2"/>
      <c r="K227" s="2"/>
      <c r="L227" s="1"/>
    </row>
    <row r="228" spans="1:12" x14ac:dyDescent="0.2">
      <c r="A228" s="1"/>
      <c r="B228" s="1"/>
      <c r="C228" s="1"/>
      <c r="D228" s="1"/>
      <c r="E228" s="1"/>
      <c r="F228" s="2"/>
      <c r="G228" s="2"/>
      <c r="H228" s="1"/>
      <c r="I228" s="1"/>
      <c r="J228" s="2"/>
      <c r="K228" s="2"/>
      <c r="L228" s="1"/>
    </row>
    <row r="229" spans="1:12" x14ac:dyDescent="0.2">
      <c r="A229" s="1"/>
      <c r="B229" s="1"/>
      <c r="C229" s="1"/>
      <c r="D229" s="1"/>
      <c r="E229" s="1"/>
      <c r="F229" s="2"/>
      <c r="G229" s="2"/>
      <c r="H229" s="1"/>
      <c r="I229" s="1"/>
      <c r="J229" s="2"/>
      <c r="K229" s="2"/>
      <c r="L229" s="1"/>
    </row>
    <row r="230" spans="1:12" x14ac:dyDescent="0.2">
      <c r="A230" s="1"/>
      <c r="B230" s="1"/>
      <c r="C230" s="1"/>
      <c r="D230" s="1"/>
      <c r="E230" s="1"/>
      <c r="F230" s="2"/>
      <c r="G230" s="2"/>
      <c r="H230" s="1"/>
      <c r="I230" s="1"/>
      <c r="J230" s="2"/>
      <c r="K230" s="2"/>
      <c r="L230" s="1"/>
    </row>
    <row r="231" spans="1:12" x14ac:dyDescent="0.2">
      <c r="A231" s="1"/>
      <c r="B231" s="1"/>
      <c r="C231" s="1"/>
      <c r="D231" s="1"/>
      <c r="E231" s="1"/>
      <c r="F231" s="2"/>
      <c r="G231" s="2"/>
      <c r="H231" s="1"/>
      <c r="I231" s="1"/>
      <c r="J231" s="2"/>
      <c r="K231" s="2"/>
      <c r="L231" s="1"/>
    </row>
    <row r="232" spans="1:12" x14ac:dyDescent="0.2">
      <c r="A232" s="1"/>
      <c r="B232" s="1"/>
      <c r="C232" s="1"/>
      <c r="D232" s="1"/>
      <c r="E232" s="1"/>
      <c r="F232" s="2"/>
      <c r="G232" s="2"/>
      <c r="H232" s="1"/>
      <c r="I232" s="1"/>
      <c r="J232" s="2"/>
      <c r="K232" s="2"/>
      <c r="L232" s="1"/>
    </row>
    <row r="233" spans="1:12" x14ac:dyDescent="0.2">
      <c r="A233" s="1"/>
      <c r="B233" s="1"/>
      <c r="C233" s="1"/>
      <c r="D233" s="1"/>
      <c r="E233" s="1"/>
      <c r="F233" s="2"/>
      <c r="G233" s="2"/>
      <c r="H233" s="1"/>
      <c r="I233" s="1"/>
      <c r="J233" s="2"/>
      <c r="K233" s="2"/>
      <c r="L233" s="1"/>
    </row>
    <row r="234" spans="1:12" x14ac:dyDescent="0.2">
      <c r="A234" s="1"/>
      <c r="B234" s="1"/>
      <c r="C234" s="1"/>
      <c r="D234" s="1"/>
      <c r="E234" s="1"/>
      <c r="F234" s="2"/>
      <c r="G234" s="2"/>
      <c r="H234" s="1"/>
      <c r="I234" s="1"/>
      <c r="J234" s="2"/>
      <c r="K234" s="2"/>
      <c r="L234" s="1"/>
    </row>
    <row r="235" spans="1:12" x14ac:dyDescent="0.2">
      <c r="A235" s="1"/>
      <c r="B235" s="1"/>
      <c r="C235" s="1"/>
      <c r="D235" s="1"/>
      <c r="E235" s="1"/>
      <c r="F235" s="2"/>
      <c r="G235" s="2"/>
      <c r="H235" s="1"/>
      <c r="I235" s="1"/>
      <c r="J235" s="2"/>
      <c r="K235" s="2"/>
      <c r="L235" s="1"/>
    </row>
    <row r="236" spans="1:12" x14ac:dyDescent="0.2">
      <c r="A236" s="1"/>
      <c r="B236" s="1"/>
      <c r="C236" s="1"/>
      <c r="D236" s="1"/>
      <c r="E236" s="1"/>
      <c r="F236" s="2"/>
      <c r="G236" s="2"/>
      <c r="H236" s="1"/>
      <c r="I236" s="1"/>
      <c r="J236" s="2"/>
      <c r="K236" s="2"/>
      <c r="L236" s="1"/>
    </row>
    <row r="237" spans="1:12" x14ac:dyDescent="0.2">
      <c r="A237" s="1"/>
      <c r="B237" s="1"/>
      <c r="C237" s="1"/>
      <c r="D237" s="1"/>
      <c r="E237" s="1"/>
      <c r="F237" s="2"/>
      <c r="G237" s="2"/>
      <c r="H237" s="1"/>
      <c r="I237" s="1"/>
      <c r="J237" s="2"/>
      <c r="K237" s="2"/>
      <c r="L237" s="1"/>
    </row>
    <row r="238" spans="1:12" x14ac:dyDescent="0.2">
      <c r="A238" s="1"/>
      <c r="B238" s="1"/>
      <c r="C238" s="1"/>
      <c r="D238" s="1"/>
      <c r="E238" s="1"/>
      <c r="F238" s="2"/>
      <c r="G238" s="2"/>
      <c r="H238" s="1"/>
      <c r="I238" s="1"/>
      <c r="J238" s="2"/>
      <c r="K238" s="2"/>
      <c r="L238" s="1"/>
    </row>
    <row r="239" spans="1:12" x14ac:dyDescent="0.2">
      <c r="A239" s="1"/>
      <c r="B239" s="1"/>
      <c r="C239" s="1"/>
      <c r="D239" s="1"/>
      <c r="E239" s="1"/>
      <c r="F239" s="2"/>
      <c r="G239" s="2"/>
      <c r="H239" s="1"/>
      <c r="I239" s="1"/>
      <c r="J239" s="2"/>
      <c r="K239" s="2"/>
      <c r="L239" s="1"/>
    </row>
    <row r="240" spans="1:12" x14ac:dyDescent="0.2">
      <c r="A240" s="1"/>
      <c r="B240" s="1"/>
      <c r="C240" s="1"/>
      <c r="D240" s="1"/>
      <c r="E240" s="1"/>
      <c r="F240" s="2"/>
      <c r="G240" s="2"/>
      <c r="H240" s="1"/>
      <c r="I240" s="1"/>
      <c r="J240" s="2"/>
      <c r="K240" s="2"/>
      <c r="L240" s="1"/>
    </row>
    <row r="241" spans="1:12" x14ac:dyDescent="0.2">
      <c r="A241" s="1"/>
      <c r="B241" s="1"/>
      <c r="C241" s="1"/>
      <c r="D241" s="1"/>
      <c r="E241" s="1"/>
      <c r="F241" s="2"/>
      <c r="G241" s="2"/>
      <c r="H241" s="1"/>
      <c r="I241" s="1"/>
      <c r="J241" s="2"/>
      <c r="K241" s="2"/>
      <c r="L241" s="1"/>
    </row>
    <row r="242" spans="1:12" x14ac:dyDescent="0.2">
      <c r="A242" s="1"/>
      <c r="B242" s="1"/>
      <c r="C242" s="1"/>
      <c r="D242" s="1"/>
      <c r="E242" s="1"/>
      <c r="F242" s="2"/>
      <c r="G242" s="2"/>
      <c r="H242" s="1"/>
      <c r="I242" s="1"/>
      <c r="J242" s="2"/>
      <c r="K242" s="2"/>
      <c r="L242" s="1"/>
    </row>
    <row r="243" spans="1:12" x14ac:dyDescent="0.2">
      <c r="A243" s="1"/>
      <c r="B243" s="1"/>
      <c r="C243" s="1"/>
      <c r="D243" s="1"/>
      <c r="E243" s="1"/>
      <c r="F243" s="2"/>
      <c r="G243" s="2"/>
      <c r="H243" s="1"/>
      <c r="I243" s="1"/>
      <c r="J243" s="2"/>
      <c r="K243" s="2"/>
      <c r="L243" s="1"/>
    </row>
    <row r="244" spans="1:12" x14ac:dyDescent="0.2">
      <c r="A244" s="1"/>
      <c r="B244" s="1"/>
      <c r="C244" s="1"/>
      <c r="D244" s="1"/>
      <c r="E244" s="1"/>
      <c r="F244" s="2"/>
      <c r="G244" s="2"/>
      <c r="H244" s="1"/>
      <c r="I244" s="1"/>
      <c r="J244" s="2"/>
      <c r="K244" s="2"/>
      <c r="L244" s="1"/>
    </row>
    <row r="245" spans="1:12" x14ac:dyDescent="0.2">
      <c r="A245" s="1"/>
      <c r="B245" s="1"/>
      <c r="C245" s="1"/>
      <c r="D245" s="1"/>
      <c r="E245" s="1"/>
      <c r="F245" s="2"/>
      <c r="G245" s="2"/>
      <c r="H245" s="1"/>
      <c r="I245" s="1"/>
      <c r="J245" s="2"/>
      <c r="K245" s="2"/>
      <c r="L245" s="1"/>
    </row>
    <row r="246" spans="1:12" x14ac:dyDescent="0.2">
      <c r="A246" s="1"/>
      <c r="B246" s="1"/>
      <c r="C246" s="1"/>
      <c r="D246" s="1"/>
      <c r="E246" s="1"/>
      <c r="F246" s="2"/>
      <c r="G246" s="2"/>
      <c r="H246" s="1"/>
      <c r="I246" s="1"/>
      <c r="J246" s="2"/>
      <c r="K246" s="2"/>
      <c r="L246" s="1"/>
    </row>
    <row r="247" spans="1:12" x14ac:dyDescent="0.2">
      <c r="A247" s="1"/>
      <c r="B247" s="1"/>
      <c r="C247" s="1"/>
      <c r="D247" s="1"/>
      <c r="E247" s="1"/>
      <c r="F247" s="2"/>
      <c r="G247" s="2"/>
      <c r="H247" s="1"/>
      <c r="I247" s="1"/>
      <c r="J247" s="2"/>
      <c r="K247" s="2"/>
      <c r="L247" s="1"/>
    </row>
    <row r="248" spans="1:12" x14ac:dyDescent="0.2">
      <c r="A248" s="1"/>
      <c r="B248" s="1"/>
      <c r="C248" s="1"/>
      <c r="D248" s="1"/>
      <c r="E248" s="1"/>
      <c r="F248" s="2"/>
      <c r="G248" s="2"/>
      <c r="H248" s="1"/>
      <c r="I248" s="1"/>
      <c r="J248" s="2"/>
      <c r="K248" s="2"/>
      <c r="L248" s="1"/>
    </row>
    <row r="249" spans="1:12" x14ac:dyDescent="0.2">
      <c r="A249" s="1"/>
      <c r="B249" s="1"/>
      <c r="C249" s="1"/>
      <c r="D249" s="1"/>
      <c r="E249" s="1"/>
      <c r="F249" s="2"/>
      <c r="G249" s="2"/>
      <c r="H249" s="1"/>
      <c r="I249" s="1"/>
      <c r="J249" s="2"/>
      <c r="K249" s="2"/>
      <c r="L249" s="1"/>
    </row>
    <row r="250" spans="1:12" x14ac:dyDescent="0.2">
      <c r="A250" s="1"/>
      <c r="B250" s="1"/>
      <c r="C250" s="1"/>
      <c r="D250" s="1"/>
      <c r="E250" s="1"/>
      <c r="F250" s="2"/>
      <c r="G250" s="2"/>
      <c r="H250" s="1"/>
      <c r="I250" s="1"/>
      <c r="J250" s="2"/>
      <c r="K250" s="2"/>
      <c r="L250" s="1"/>
    </row>
    <row r="251" spans="1:12" x14ac:dyDescent="0.2">
      <c r="A251" s="1"/>
      <c r="B251" s="1"/>
      <c r="C251" s="1"/>
      <c r="D251" s="1"/>
      <c r="E251" s="1"/>
      <c r="F251" s="2"/>
      <c r="G251" s="2"/>
      <c r="H251" s="1"/>
      <c r="I251" s="1"/>
      <c r="J251" s="2"/>
      <c r="K251" s="2"/>
      <c r="L251" s="1"/>
    </row>
    <row r="252" spans="1:12" x14ac:dyDescent="0.2">
      <c r="A252" s="1"/>
      <c r="B252" s="1"/>
      <c r="C252" s="1"/>
      <c r="D252" s="1"/>
      <c r="E252" s="1"/>
      <c r="F252" s="2"/>
      <c r="G252" s="2"/>
      <c r="H252" s="1"/>
      <c r="I252" s="1"/>
      <c r="J252" s="2"/>
      <c r="K252" s="2"/>
      <c r="L252" s="1"/>
    </row>
    <row r="253" spans="1:12" x14ac:dyDescent="0.2">
      <c r="A253" s="1"/>
      <c r="B253" s="1"/>
      <c r="C253" s="1"/>
      <c r="D253" s="1"/>
      <c r="E253" s="1"/>
      <c r="F253" s="2"/>
      <c r="G253" s="2"/>
      <c r="H253" s="1"/>
      <c r="I253" s="1"/>
      <c r="J253" s="2"/>
      <c r="K253" s="2"/>
      <c r="L253" s="1"/>
    </row>
    <row r="254" spans="1:12" x14ac:dyDescent="0.2">
      <c r="A254" s="1"/>
      <c r="B254" s="1"/>
      <c r="C254" s="1"/>
      <c r="D254" s="1"/>
      <c r="E254" s="1"/>
      <c r="F254" s="2"/>
      <c r="G254" s="2"/>
      <c r="H254" s="1"/>
      <c r="I254" s="1"/>
      <c r="J254" s="2"/>
      <c r="K254" s="2"/>
      <c r="L254" s="1"/>
    </row>
    <row r="255" spans="1:12" x14ac:dyDescent="0.2">
      <c r="A255" s="1"/>
      <c r="B255" s="1"/>
      <c r="C255" s="1"/>
      <c r="D255" s="1"/>
      <c r="E255" s="1"/>
      <c r="F255" s="2"/>
      <c r="G255" s="2"/>
      <c r="H255" s="1"/>
      <c r="I255" s="1"/>
      <c r="J255" s="2"/>
      <c r="K255" s="2"/>
      <c r="L255" s="1"/>
    </row>
    <row r="256" spans="1:12" x14ac:dyDescent="0.2">
      <c r="A256" s="1"/>
      <c r="B256" s="1"/>
      <c r="C256" s="1"/>
      <c r="D256" s="1"/>
      <c r="E256" s="1"/>
      <c r="F256" s="2"/>
      <c r="G256" s="2"/>
      <c r="H256" s="1"/>
      <c r="I256" s="1"/>
      <c r="J256" s="2"/>
      <c r="K256" s="2"/>
      <c r="L256" s="1"/>
    </row>
    <row r="257" spans="1:12" x14ac:dyDescent="0.2">
      <c r="A257" s="1"/>
      <c r="B257" s="1"/>
      <c r="C257" s="1"/>
      <c r="D257" s="1"/>
      <c r="E257" s="1"/>
      <c r="F257" s="2"/>
      <c r="G257" s="2"/>
      <c r="H257" s="1"/>
      <c r="I257" s="1"/>
      <c r="J257" s="2"/>
      <c r="K257" s="2"/>
      <c r="L257" s="1"/>
    </row>
    <row r="258" spans="1:12" x14ac:dyDescent="0.2">
      <c r="A258" s="1"/>
      <c r="B258" s="1"/>
      <c r="C258" s="1"/>
      <c r="D258" s="1"/>
      <c r="E258" s="1"/>
      <c r="F258" s="2"/>
      <c r="G258" s="2"/>
      <c r="H258" s="1"/>
      <c r="I258" s="1"/>
      <c r="J258" s="2"/>
      <c r="K258" s="2"/>
      <c r="L258" s="1"/>
    </row>
    <row r="259" spans="1:12" x14ac:dyDescent="0.2">
      <c r="A259" s="1"/>
      <c r="B259" s="1"/>
      <c r="C259" s="1"/>
      <c r="D259" s="1"/>
      <c r="E259" s="1"/>
      <c r="F259" s="2"/>
      <c r="G259" s="2"/>
      <c r="H259" s="1"/>
      <c r="I259" s="1"/>
      <c r="J259" s="2"/>
      <c r="K259" s="2"/>
      <c r="L259" s="1"/>
    </row>
    <row r="260" spans="1:12" x14ac:dyDescent="0.2">
      <c r="A260" s="1"/>
      <c r="B260" s="1"/>
      <c r="C260" s="1"/>
      <c r="D260" s="1"/>
      <c r="E260" s="1"/>
      <c r="F260" s="2"/>
      <c r="G260" s="2"/>
      <c r="H260" s="1"/>
      <c r="I260" s="1"/>
      <c r="J260" s="2"/>
      <c r="K260" s="2"/>
      <c r="L260" s="1"/>
    </row>
    <row r="261" spans="1:12" x14ac:dyDescent="0.2">
      <c r="A261" s="1"/>
      <c r="B261" s="1"/>
      <c r="C261" s="1"/>
      <c r="D261" s="1"/>
      <c r="E261" s="1"/>
      <c r="F261" s="2"/>
      <c r="G261" s="2"/>
      <c r="H261" s="1"/>
      <c r="I261" s="1"/>
      <c r="J261" s="2"/>
      <c r="K261" s="2"/>
      <c r="L261" s="1"/>
    </row>
    <row r="262" spans="1:12" x14ac:dyDescent="0.2">
      <c r="A262" s="1"/>
      <c r="B262" s="1"/>
      <c r="C262" s="1"/>
      <c r="D262" s="1"/>
      <c r="E262" s="1"/>
      <c r="F262" s="2"/>
      <c r="G262" s="2"/>
      <c r="H262" s="1"/>
      <c r="I262" s="1"/>
      <c r="J262" s="2"/>
      <c r="K262" s="2"/>
      <c r="L262" s="1"/>
    </row>
    <row r="263" spans="1:12" x14ac:dyDescent="0.2">
      <c r="A263" s="1"/>
      <c r="B263" s="1"/>
      <c r="C263" s="1"/>
      <c r="D263" s="1"/>
      <c r="E263" s="1"/>
      <c r="F263" s="2"/>
      <c r="G263" s="2"/>
      <c r="H263" s="1"/>
      <c r="I263" s="1"/>
      <c r="J263" s="2"/>
      <c r="K263" s="2"/>
      <c r="L263" s="1"/>
    </row>
    <row r="264" spans="1:12" x14ac:dyDescent="0.2">
      <c r="A264" s="1"/>
      <c r="B264" s="1"/>
      <c r="C264" s="1"/>
      <c r="D264" s="1"/>
      <c r="E264" s="1"/>
      <c r="F264" s="2"/>
      <c r="G264" s="2"/>
      <c r="H264" s="1"/>
      <c r="I264" s="1"/>
      <c r="J264" s="2"/>
      <c r="K264" s="2"/>
      <c r="L264" s="1"/>
    </row>
    <row r="265" spans="1:12" x14ac:dyDescent="0.2">
      <c r="A265" s="1"/>
      <c r="B265" s="1"/>
      <c r="C265" s="1"/>
      <c r="D265" s="1"/>
      <c r="E265" s="1"/>
      <c r="F265" s="2"/>
      <c r="G265" s="2"/>
      <c r="H265" s="1"/>
      <c r="I265" s="1"/>
      <c r="J265" s="2"/>
      <c r="K265" s="2"/>
      <c r="L265" s="1"/>
    </row>
    <row r="266" spans="1:12" x14ac:dyDescent="0.2">
      <c r="A266" s="1"/>
      <c r="B266" s="1"/>
      <c r="C266" s="1"/>
      <c r="D266" s="1"/>
      <c r="E266" s="1"/>
      <c r="F266" s="2"/>
      <c r="G266" s="2"/>
      <c r="H266" s="1"/>
      <c r="I266" s="1"/>
      <c r="J266" s="2"/>
      <c r="K266" s="2"/>
      <c r="L266" s="1"/>
    </row>
    <row r="267" spans="1:12" x14ac:dyDescent="0.2">
      <c r="A267" s="1"/>
      <c r="B267" s="1"/>
      <c r="C267" s="1"/>
      <c r="D267" s="1"/>
      <c r="E267" s="1"/>
      <c r="F267" s="2"/>
      <c r="G267" s="2"/>
      <c r="H267" s="1"/>
      <c r="I267" s="1"/>
      <c r="J267" s="2"/>
      <c r="K267" s="2"/>
      <c r="L267" s="1"/>
    </row>
    <row r="268" spans="1:12" x14ac:dyDescent="0.2">
      <c r="A268" s="1"/>
      <c r="B268" s="1"/>
      <c r="C268" s="1"/>
      <c r="D268" s="1"/>
      <c r="E268" s="1"/>
      <c r="F268" s="2"/>
      <c r="G268" s="2"/>
      <c r="H268" s="1"/>
      <c r="I268" s="1"/>
      <c r="J268" s="2"/>
      <c r="K268" s="2"/>
      <c r="L268" s="1"/>
    </row>
    <row r="269" spans="1:12" x14ac:dyDescent="0.2">
      <c r="A269" s="1"/>
      <c r="B269" s="1"/>
      <c r="C269" s="1"/>
      <c r="D269" s="1"/>
      <c r="E269" s="1"/>
      <c r="F269" s="2"/>
      <c r="G269" s="2"/>
      <c r="H269" s="1"/>
      <c r="I269" s="1"/>
      <c r="J269" s="2"/>
      <c r="K269" s="2"/>
      <c r="L269" s="1"/>
    </row>
    <row r="270" spans="1:12" x14ac:dyDescent="0.2">
      <c r="A270" s="1"/>
      <c r="B270" s="1"/>
      <c r="C270" s="1"/>
      <c r="D270" s="1"/>
      <c r="E270" s="1"/>
      <c r="F270" s="2"/>
      <c r="G270" s="2"/>
      <c r="H270" s="1"/>
      <c r="I270" s="1"/>
      <c r="J270" s="2"/>
      <c r="K270" s="2"/>
      <c r="L270" s="1"/>
    </row>
    <row r="271" spans="1:12" x14ac:dyDescent="0.2">
      <c r="A271" s="1"/>
      <c r="B271" s="1"/>
      <c r="C271" s="1"/>
      <c r="D271" s="1"/>
      <c r="E271" s="1"/>
      <c r="F271" s="2"/>
      <c r="G271" s="2"/>
      <c r="H271" s="1"/>
      <c r="I271" s="1"/>
      <c r="J271" s="2"/>
      <c r="K271" s="2"/>
      <c r="L271" s="1"/>
    </row>
    <row r="272" spans="1:12" x14ac:dyDescent="0.2">
      <c r="A272" s="1"/>
      <c r="B272" s="1"/>
      <c r="C272" s="1"/>
      <c r="D272" s="1"/>
      <c r="E272" s="1"/>
      <c r="F272" s="2"/>
      <c r="G272" s="2"/>
      <c r="H272" s="1"/>
      <c r="I272" s="1"/>
      <c r="J272" s="2"/>
      <c r="K272" s="2"/>
      <c r="L272" s="1"/>
    </row>
    <row r="273" spans="1:12" x14ac:dyDescent="0.2">
      <c r="A273" s="1"/>
      <c r="B273" s="1"/>
      <c r="C273" s="1"/>
      <c r="D273" s="1"/>
      <c r="E273" s="1"/>
      <c r="F273" s="2"/>
      <c r="G273" s="2"/>
      <c r="H273" s="1"/>
      <c r="I273" s="1"/>
      <c r="J273" s="2"/>
      <c r="K273" s="2"/>
      <c r="L273" s="1"/>
    </row>
    <row r="274" spans="1:12" x14ac:dyDescent="0.2">
      <c r="A274" s="1"/>
      <c r="B274" s="1"/>
      <c r="C274" s="1"/>
      <c r="D274" s="1"/>
      <c r="E274" s="1"/>
      <c r="F274" s="2"/>
      <c r="G274" s="2"/>
      <c r="H274" s="1"/>
      <c r="I274" s="1"/>
      <c r="J274" s="2"/>
      <c r="K274" s="2"/>
      <c r="L274" s="1"/>
    </row>
    <row r="275" spans="1:12" x14ac:dyDescent="0.2">
      <c r="A275" s="1"/>
      <c r="B275" s="1"/>
      <c r="C275" s="1"/>
      <c r="D275" s="1"/>
      <c r="E275" s="1"/>
      <c r="F275" s="2"/>
      <c r="G275" s="2"/>
      <c r="H275" s="1"/>
      <c r="I275" s="1"/>
      <c r="J275" s="2"/>
      <c r="K275" s="2"/>
      <c r="L275" s="1"/>
    </row>
    <row r="276" spans="1:12" x14ac:dyDescent="0.2">
      <c r="A276" s="1"/>
      <c r="B276" s="1"/>
      <c r="C276" s="1"/>
      <c r="D276" s="1"/>
      <c r="E276" s="1"/>
      <c r="F276" s="2"/>
      <c r="G276" s="2"/>
      <c r="H276" s="1"/>
      <c r="I276" s="1"/>
      <c r="J276" s="2"/>
      <c r="K276" s="2"/>
      <c r="L276" s="1"/>
    </row>
    <row r="277" spans="1:12" x14ac:dyDescent="0.2">
      <c r="A277" s="1"/>
      <c r="B277" s="1"/>
      <c r="C277" s="1"/>
      <c r="D277" s="1"/>
      <c r="E277" s="1"/>
      <c r="F277" s="2"/>
      <c r="G277" s="2"/>
      <c r="H277" s="1"/>
      <c r="I277" s="1"/>
      <c r="J277" s="2"/>
      <c r="K277" s="2"/>
      <c r="L277" s="1"/>
    </row>
    <row r="278" spans="1:12" x14ac:dyDescent="0.2">
      <c r="A278" s="1"/>
      <c r="B278" s="1"/>
      <c r="C278" s="1"/>
      <c r="D278" s="1"/>
      <c r="E278" s="1"/>
      <c r="F278" s="2"/>
      <c r="G278" s="2"/>
      <c r="H278" s="1"/>
      <c r="I278" s="1"/>
      <c r="J278" s="2"/>
      <c r="K278" s="2"/>
      <c r="L278" s="1"/>
    </row>
    <row r="279" spans="1:12" x14ac:dyDescent="0.2">
      <c r="A279" s="1"/>
      <c r="B279" s="1"/>
      <c r="C279" s="1"/>
      <c r="D279" s="1"/>
      <c r="E279" s="1"/>
      <c r="F279" s="2"/>
      <c r="G279" s="2"/>
      <c r="H279" s="1"/>
      <c r="I279" s="1"/>
      <c r="J279" s="2"/>
      <c r="K279" s="2"/>
      <c r="L279" s="1"/>
    </row>
    <row r="280" spans="1:12" x14ac:dyDescent="0.2">
      <c r="A280" s="1"/>
      <c r="B280" s="1"/>
      <c r="C280" s="1"/>
      <c r="D280" s="1"/>
      <c r="E280" s="1"/>
      <c r="F280" s="2"/>
      <c r="G280" s="2"/>
      <c r="H280" s="1"/>
      <c r="I280" s="1"/>
      <c r="J280" s="2"/>
      <c r="K280" s="2"/>
      <c r="L280" s="1"/>
    </row>
    <row r="281" spans="1:12" x14ac:dyDescent="0.2">
      <c r="A281" s="1"/>
      <c r="B281" s="1"/>
      <c r="C281" s="1"/>
      <c r="D281" s="1"/>
      <c r="E281" s="1"/>
      <c r="F281" s="2"/>
      <c r="G281" s="2"/>
      <c r="H281" s="1"/>
      <c r="I281" s="1"/>
      <c r="J281" s="2"/>
      <c r="K281" s="2"/>
      <c r="L281" s="1"/>
    </row>
    <row r="282" spans="1:12" x14ac:dyDescent="0.2">
      <c r="A282" s="1"/>
      <c r="B282" s="1"/>
      <c r="C282" s="1"/>
      <c r="D282" s="1"/>
      <c r="E282" s="1"/>
      <c r="F282" s="2"/>
      <c r="G282" s="2"/>
      <c r="H282" s="1"/>
      <c r="I282" s="1"/>
      <c r="J282" s="2"/>
      <c r="K282" s="2"/>
      <c r="L282" s="1"/>
    </row>
    <row r="283" spans="1:12" x14ac:dyDescent="0.2">
      <c r="A283" s="1"/>
      <c r="B283" s="1"/>
      <c r="C283" s="1"/>
      <c r="D283" s="1"/>
      <c r="E283" s="1"/>
      <c r="F283" s="2"/>
      <c r="G283" s="2"/>
      <c r="H283" s="1"/>
      <c r="I283" s="1"/>
      <c r="J283" s="2"/>
      <c r="K283" s="2"/>
      <c r="L283" s="1"/>
    </row>
    <row r="284" spans="1:12" x14ac:dyDescent="0.2">
      <c r="A284" s="1"/>
      <c r="B284" s="1"/>
      <c r="C284" s="1"/>
      <c r="D284" s="1"/>
      <c r="E284" s="1"/>
      <c r="F284" s="2"/>
      <c r="G284" s="2"/>
      <c r="H284" s="1"/>
      <c r="I284" s="1"/>
      <c r="J284" s="2"/>
      <c r="K284" s="2"/>
      <c r="L284" s="1"/>
    </row>
    <row r="285" spans="1:12" x14ac:dyDescent="0.2">
      <c r="A285" s="1"/>
      <c r="B285" s="1"/>
      <c r="C285" s="1"/>
      <c r="D285" s="1"/>
      <c r="E285" s="1"/>
      <c r="F285" s="2"/>
      <c r="G285" s="2"/>
      <c r="H285" s="1"/>
      <c r="I285" s="1"/>
      <c r="J285" s="2"/>
      <c r="K285" s="2"/>
      <c r="L285" s="1"/>
    </row>
    <row r="286" spans="1:12" x14ac:dyDescent="0.2">
      <c r="A286" s="1"/>
      <c r="B286" s="1"/>
      <c r="C286" s="1"/>
      <c r="D286" s="1"/>
      <c r="E286" s="1"/>
      <c r="F286" s="2"/>
      <c r="G286" s="2"/>
      <c r="H286" s="1"/>
      <c r="I286" s="1"/>
      <c r="J286" s="2"/>
      <c r="K286" s="2"/>
      <c r="L286" s="1"/>
    </row>
    <row r="287" spans="1:12" x14ac:dyDescent="0.2">
      <c r="A287" s="1"/>
      <c r="B287" s="1"/>
      <c r="C287" s="1"/>
      <c r="D287" s="1"/>
      <c r="E287" s="1"/>
      <c r="F287" s="2"/>
      <c r="G287" s="2"/>
      <c r="H287" s="1"/>
      <c r="I287" s="1"/>
      <c r="J287" s="2"/>
      <c r="K287" s="2"/>
      <c r="L287" s="1"/>
    </row>
    <row r="288" spans="1:12" x14ac:dyDescent="0.2">
      <c r="A288" s="1"/>
      <c r="B288" s="1"/>
      <c r="C288" s="1"/>
      <c r="D288" s="1"/>
      <c r="E288" s="1"/>
      <c r="F288" s="2"/>
      <c r="G288" s="2"/>
      <c r="H288" s="1"/>
      <c r="I288" s="1"/>
      <c r="J288" s="2"/>
      <c r="K288" s="2"/>
      <c r="L288" s="1"/>
    </row>
    <row r="289" spans="1:12" x14ac:dyDescent="0.2">
      <c r="A289" s="1"/>
      <c r="B289" s="1"/>
      <c r="C289" s="1"/>
      <c r="D289" s="1"/>
      <c r="E289" s="1"/>
      <c r="F289" s="2"/>
      <c r="G289" s="2"/>
      <c r="H289" s="1"/>
      <c r="I289" s="1"/>
      <c r="J289" s="2"/>
      <c r="K289" s="2"/>
      <c r="L289" s="1"/>
    </row>
    <row r="290" spans="1:12" x14ac:dyDescent="0.2">
      <c r="A290" s="1"/>
      <c r="B290" s="1"/>
      <c r="C290" s="1"/>
      <c r="D290" s="1"/>
      <c r="E290" s="1"/>
      <c r="F290" s="2"/>
      <c r="G290" s="2"/>
      <c r="H290" s="1"/>
      <c r="I290" s="1"/>
      <c r="J290" s="2"/>
      <c r="K290" s="2"/>
      <c r="L290" s="1"/>
    </row>
    <row r="291" spans="1:12" x14ac:dyDescent="0.2">
      <c r="A291" s="1"/>
      <c r="B291" s="1"/>
      <c r="C291" s="1"/>
      <c r="D291" s="1"/>
      <c r="E291" s="1"/>
      <c r="F291" s="2"/>
      <c r="G291" s="2"/>
      <c r="H291" s="1"/>
      <c r="I291" s="1"/>
      <c r="J291" s="2"/>
      <c r="K291" s="2"/>
      <c r="L291" s="1"/>
    </row>
    <row r="292" spans="1:12" x14ac:dyDescent="0.2">
      <c r="A292" s="1"/>
      <c r="B292" s="1"/>
      <c r="C292" s="1"/>
      <c r="D292" s="1"/>
      <c r="E292" s="1"/>
      <c r="F292" s="2"/>
      <c r="G292" s="2"/>
      <c r="H292" s="1"/>
      <c r="I292" s="1"/>
      <c r="J292" s="2"/>
      <c r="K292" s="2"/>
      <c r="L292" s="1"/>
    </row>
    <row r="293" spans="1:12" x14ac:dyDescent="0.2">
      <c r="A293" s="1"/>
      <c r="B293" s="1"/>
      <c r="C293" s="1"/>
      <c r="D293" s="1"/>
      <c r="E293" s="1"/>
      <c r="F293" s="2"/>
      <c r="G293" s="2"/>
      <c r="H293" s="1"/>
      <c r="I293" s="1"/>
      <c r="J293" s="2"/>
      <c r="K293" s="2"/>
      <c r="L293" s="1"/>
    </row>
    <row r="294" spans="1:12" x14ac:dyDescent="0.2">
      <c r="A294" s="1"/>
      <c r="B294" s="1"/>
      <c r="C294" s="1"/>
      <c r="D294" s="1"/>
      <c r="E294" s="1"/>
      <c r="F294" s="2"/>
      <c r="G294" s="2"/>
      <c r="H294" s="1"/>
      <c r="I294" s="1"/>
      <c r="J294" s="2"/>
      <c r="K294" s="2"/>
      <c r="L294" s="1"/>
    </row>
    <row r="295" spans="1:12" x14ac:dyDescent="0.2">
      <c r="A295" s="1"/>
      <c r="B295" s="1"/>
      <c r="C295" s="1"/>
      <c r="D295" s="1"/>
      <c r="E295" s="1"/>
      <c r="F295" s="2"/>
      <c r="G295" s="2"/>
      <c r="H295" s="1"/>
      <c r="I295" s="1"/>
      <c r="J295" s="2"/>
      <c r="K295" s="2"/>
      <c r="L295" s="1"/>
    </row>
    <row r="296" spans="1:12" x14ac:dyDescent="0.2">
      <c r="A296" s="1"/>
      <c r="B296" s="1"/>
      <c r="C296" s="1"/>
      <c r="D296" s="1"/>
      <c r="E296" s="1"/>
      <c r="F296" s="2"/>
      <c r="G296" s="2"/>
      <c r="H296" s="1"/>
      <c r="I296" s="1"/>
      <c r="J296" s="2"/>
      <c r="K296" s="2"/>
      <c r="L296" s="1"/>
    </row>
    <row r="297" spans="1:12" x14ac:dyDescent="0.2">
      <c r="A297" s="1"/>
      <c r="B297" s="1"/>
      <c r="C297" s="1"/>
      <c r="D297" s="1"/>
      <c r="E297" s="1"/>
      <c r="F297" s="2"/>
      <c r="G297" s="2"/>
      <c r="H297" s="1"/>
      <c r="I297" s="1"/>
      <c r="J297" s="2"/>
      <c r="K297" s="2"/>
      <c r="L297" s="1"/>
    </row>
    <row r="298" spans="1:12" x14ac:dyDescent="0.2">
      <c r="A298" s="1"/>
      <c r="B298" s="1"/>
      <c r="C298" s="1"/>
      <c r="D298" s="1"/>
      <c r="E298" s="1"/>
      <c r="F298" s="2"/>
      <c r="G298" s="2"/>
      <c r="H298" s="1"/>
      <c r="I298" s="1"/>
      <c r="J298" s="2"/>
      <c r="K298" s="2"/>
      <c r="L298" s="1"/>
    </row>
    <row r="299" spans="1:12" x14ac:dyDescent="0.2">
      <c r="A299" s="1"/>
      <c r="B299" s="1"/>
      <c r="C299" s="1"/>
      <c r="D299" s="1"/>
      <c r="E299" s="1"/>
      <c r="F299" s="2"/>
      <c r="G299" s="2"/>
      <c r="H299" s="1"/>
      <c r="I299" s="1"/>
      <c r="J299" s="2"/>
      <c r="K299" s="2"/>
      <c r="L299" s="1"/>
    </row>
    <row r="300" spans="1:12" x14ac:dyDescent="0.2">
      <c r="A300" s="1"/>
      <c r="B300" s="1"/>
      <c r="C300" s="1"/>
      <c r="D300" s="1"/>
      <c r="E300" s="1"/>
      <c r="F300" s="2"/>
      <c r="G300" s="2"/>
      <c r="H300" s="1"/>
      <c r="I300" s="1"/>
      <c r="J300" s="2"/>
      <c r="K300" s="2"/>
      <c r="L300" s="1"/>
    </row>
  </sheetData>
  <mergeCells count="163">
    <mergeCell ref="M80:M84"/>
    <mergeCell ref="M85:M89"/>
    <mergeCell ref="M135:M139"/>
    <mergeCell ref="M140:M144"/>
    <mergeCell ref="M145:M149"/>
    <mergeCell ref="M150:M154"/>
    <mergeCell ref="J3:J4"/>
    <mergeCell ref="K3:K4"/>
    <mergeCell ref="I1:M1"/>
    <mergeCell ref="M90:M94"/>
    <mergeCell ref="M95:M99"/>
    <mergeCell ref="M100:M104"/>
    <mergeCell ref="M105:M109"/>
    <mergeCell ref="M110:M114"/>
    <mergeCell ref="M115:M119"/>
    <mergeCell ref="M120:M124"/>
    <mergeCell ref="M125:M129"/>
    <mergeCell ref="M130:M134"/>
    <mergeCell ref="M45:M49"/>
    <mergeCell ref="M50:M54"/>
    <mergeCell ref="M55:M59"/>
    <mergeCell ref="M60:M64"/>
    <mergeCell ref="M65:M69"/>
    <mergeCell ref="M70:M74"/>
    <mergeCell ref="M75:M79"/>
    <mergeCell ref="L5:L9"/>
    <mergeCell ref="M3:M4"/>
    <mergeCell ref="M5:M9"/>
    <mergeCell ref="M10:M14"/>
    <mergeCell ref="M15:M19"/>
    <mergeCell ref="M20:M24"/>
    <mergeCell ref="M25:M29"/>
    <mergeCell ref="M30:M34"/>
    <mergeCell ref="M35:M39"/>
    <mergeCell ref="M40:M44"/>
    <mergeCell ref="A90:A94"/>
    <mergeCell ref="B90:B94"/>
    <mergeCell ref="L100:L104"/>
    <mergeCell ref="C90:C94"/>
    <mergeCell ref="L90:L94"/>
    <mergeCell ref="B95:B99"/>
    <mergeCell ref="L95:L99"/>
    <mergeCell ref="C95:C99"/>
    <mergeCell ref="B70:B74"/>
    <mergeCell ref="C70:C74"/>
    <mergeCell ref="L70:L74"/>
    <mergeCell ref="C85:C89"/>
    <mergeCell ref="L85:L89"/>
    <mergeCell ref="C80:C84"/>
    <mergeCell ref="L80:L84"/>
    <mergeCell ref="B80:B84"/>
    <mergeCell ref="L75:L79"/>
    <mergeCell ref="A110:A114"/>
    <mergeCell ref="B110:B114"/>
    <mergeCell ref="C110:C114"/>
    <mergeCell ref="L110:L114"/>
    <mergeCell ref="A115:A119"/>
    <mergeCell ref="B115:B119"/>
    <mergeCell ref="C115:C119"/>
    <mergeCell ref="L115:L119"/>
    <mergeCell ref="B100:B104"/>
    <mergeCell ref="C100:C104"/>
    <mergeCell ref="A105:A109"/>
    <mergeCell ref="B105:B109"/>
    <mergeCell ref="C105:C109"/>
    <mergeCell ref="L105:L109"/>
    <mergeCell ref="A55:A59"/>
    <mergeCell ref="B55:B59"/>
    <mergeCell ref="C55:C59"/>
    <mergeCell ref="L55:L59"/>
    <mergeCell ref="A75:A79"/>
    <mergeCell ref="B75:B79"/>
    <mergeCell ref="C75:C79"/>
    <mergeCell ref="A85:A89"/>
    <mergeCell ref="B85:B89"/>
    <mergeCell ref="A70:A74"/>
    <mergeCell ref="A60:A64"/>
    <mergeCell ref="A65:A69"/>
    <mergeCell ref="B65:B69"/>
    <mergeCell ref="C65:C69"/>
    <mergeCell ref="L65:L69"/>
    <mergeCell ref="B60:B64"/>
    <mergeCell ref="C60:C64"/>
    <mergeCell ref="L60:L64"/>
    <mergeCell ref="A50:A54"/>
    <mergeCell ref="B50:B54"/>
    <mergeCell ref="C50:C54"/>
    <mergeCell ref="L50:L54"/>
    <mergeCell ref="A30:A34"/>
    <mergeCell ref="B30:B34"/>
    <mergeCell ref="C30:C34"/>
    <mergeCell ref="A20:A24"/>
    <mergeCell ref="L40:L44"/>
    <mergeCell ref="L20:L24"/>
    <mergeCell ref="C20:C24"/>
    <mergeCell ref="B20:B24"/>
    <mergeCell ref="L30:L34"/>
    <mergeCell ref="B45:B49"/>
    <mergeCell ref="A40:A44"/>
    <mergeCell ref="B40:B44"/>
    <mergeCell ref="C40:C44"/>
    <mergeCell ref="C45:C49"/>
    <mergeCell ref="B35:B39"/>
    <mergeCell ref="C35:C39"/>
    <mergeCell ref="D35:D39"/>
    <mergeCell ref="L35:L39"/>
    <mergeCell ref="E35:E39"/>
    <mergeCell ref="A45:A49"/>
    <mergeCell ref="A3:A4"/>
    <mergeCell ref="B3:B4"/>
    <mergeCell ref="C3:C4"/>
    <mergeCell ref="D3:E3"/>
    <mergeCell ref="H3:H4"/>
    <mergeCell ref="L3:L4"/>
    <mergeCell ref="A2:L2"/>
    <mergeCell ref="I3:I4"/>
    <mergeCell ref="F3:G3"/>
    <mergeCell ref="A15:A19"/>
    <mergeCell ref="B15:B19"/>
    <mergeCell ref="C15:C19"/>
    <mergeCell ref="A10:A14"/>
    <mergeCell ref="B10:B14"/>
    <mergeCell ref="C10:C14"/>
    <mergeCell ref="L10:L14"/>
    <mergeCell ref="C5:C9"/>
    <mergeCell ref="A5:A9"/>
    <mergeCell ref="B5:B9"/>
    <mergeCell ref="L15:L19"/>
    <mergeCell ref="A25:A29"/>
    <mergeCell ref="B25:B29"/>
    <mergeCell ref="C25:C29"/>
    <mergeCell ref="L25:L29"/>
    <mergeCell ref="L45:L49"/>
    <mergeCell ref="A150:A154"/>
    <mergeCell ref="B150:B154"/>
    <mergeCell ref="C150:C154"/>
    <mergeCell ref="L150:L154"/>
    <mergeCell ref="A140:A144"/>
    <mergeCell ref="B140:B144"/>
    <mergeCell ref="C140:C144"/>
    <mergeCell ref="D140:D144"/>
    <mergeCell ref="E140:E144"/>
    <mergeCell ref="L140:L144"/>
    <mergeCell ref="A145:A149"/>
    <mergeCell ref="B145:B149"/>
    <mergeCell ref="C145:C149"/>
    <mergeCell ref="L145:L149"/>
    <mergeCell ref="A120:A124"/>
    <mergeCell ref="B120:B124"/>
    <mergeCell ref="C120:C124"/>
    <mergeCell ref="L120:L124"/>
    <mergeCell ref="A135:A139"/>
    <mergeCell ref="B135:B139"/>
    <mergeCell ref="C135:C139"/>
    <mergeCell ref="L135:L139"/>
    <mergeCell ref="A125:A129"/>
    <mergeCell ref="B125:B129"/>
    <mergeCell ref="C125:C129"/>
    <mergeCell ref="L125:L129"/>
    <mergeCell ref="A130:A134"/>
    <mergeCell ref="B130:B134"/>
    <mergeCell ref="C130:C134"/>
    <mergeCell ref="L130:L134"/>
  </mergeCells>
  <pageMargins left="0.39370078740157483" right="0.19685039370078741" top="0.31496062992125984" bottom="0.31496062992125984" header="0.31496062992125984" footer="0.31496062992125984"/>
  <pageSetup paperSize="9" scale="66" fitToWidth="5"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vt:lpstr>
      <vt:lpstr>Приложение!Область_печати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2025-02-11T10:57:13Z</cp:lastPrinted>
  <dcterms:created xsi:type="dcterms:W3CDTF">1996-10-08T23:32:33Z</dcterms:created>
  <dcterms:modified xsi:type="dcterms:W3CDTF">2025-02-19T11:23:31Z</dcterms:modified>
</cp:coreProperties>
</file>