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tabRatio="376" activeTab="0"/>
  </bookViews>
  <sheets>
    <sheet name="2022" sheetId="1" r:id="rId1"/>
    <sheet name="сводный отчет" sheetId="2" r:id="rId2"/>
  </sheets>
  <definedNames>
    <definedName name="_xlnm.Print_Area" localSheetId="0">'2022'!$A$1:$DJ$21</definedName>
    <definedName name="_xlnm.Print_Area" localSheetId="1">'сводный отчет'!$A$1:$D$13</definedName>
  </definedNames>
  <calcPr fullCalcOnLoad="1"/>
</workbook>
</file>

<file path=xl/sharedStrings.xml><?xml version="1.0" encoding="utf-8"?>
<sst xmlns="http://schemas.openxmlformats.org/spreadsheetml/2006/main" count="231" uniqueCount="106">
  <si>
    <t>Расчет целевого значения индикатора</t>
  </si>
  <si>
    <t>Бальная оценка        (1или -1)</t>
  </si>
  <si>
    <t>Вес показателя качества  финансового менеджмента в группе показателей качества финансового  менеджемента (%)  Sij</t>
  </si>
  <si>
    <t>Управление по делам муниципальной собственности города Вятские Поляны</t>
  </si>
  <si>
    <t>Управление социальной политики администрации города</t>
  </si>
  <si>
    <t>Управление образования администрации города Вятские Поляны Кировской области</t>
  </si>
  <si>
    <t>Финансовое управление администрации города Вятские Поляны</t>
  </si>
  <si>
    <t>Администрация муниципального образования городского округа город Вятские Поляны Кировской области</t>
  </si>
  <si>
    <t>да</t>
  </si>
  <si>
    <t>оценка   по показателю</t>
  </si>
  <si>
    <t xml:space="preserve">Вес показателя </t>
  </si>
  <si>
    <t>Общий итог</t>
  </si>
  <si>
    <t>Наименование ГРБС</t>
  </si>
  <si>
    <t>Оценка среднего уровня качества финансового менеджмента ГРБС</t>
  </si>
  <si>
    <t>Сводный   отчёт</t>
  </si>
  <si>
    <t xml:space="preserve">Управление социальной политики администрации города  </t>
  </si>
  <si>
    <t xml:space="preserve">Управление по делам муниципальной собственности города Вятские Поляны    </t>
  </si>
  <si>
    <t xml:space="preserve"> Финансовое управление администрации города Вятские Поляны</t>
  </si>
  <si>
    <t xml:space="preserve">Администрация города Вятские Поляны </t>
  </si>
  <si>
    <t>Наименование администратора средств  бюджета муниципального образования городского округа город Вятские Поляны Кировской области</t>
  </si>
  <si>
    <t>Код главного администратора</t>
  </si>
  <si>
    <t>1. Показатели качества планирования городского бюджета</t>
  </si>
  <si>
    <t xml:space="preserve">1.1 Соблюдение ограничения по внесению изменений в бюджетную смету в соотвествии с Порядком составления и ведения бюджетных росписей главных распорядителей бюджетных средств, включая внесение изменений в них </t>
  </si>
  <si>
    <t>2. Показатели качества управления доходами</t>
  </si>
  <si>
    <t>2.1. Отклонение от первоначально прогнозируемых объемов поступлений доходов бюджета муниципального образования городского округа город Вятские Поляны Кировской области, администрируемых соответствующим главным администратором доходов бюджета</t>
  </si>
  <si>
    <t>2.2. Динамика задолженности по неналоговым доходам бюджета муниципального образования городского округа город Вятские Поляны Кировской области, администрируемым соответствующим ГАДБ</t>
  </si>
  <si>
    <t xml:space="preserve">2.3. Наличие регистрации в Государственной информационной системе о государственных муниципальных платежах </t>
  </si>
  <si>
    <t>Наличие регистрации ГАДБ в ГИС ГМП</t>
  </si>
  <si>
    <t>2.4. Наличие фактов непредставления или ненадлежайшего предоставления информации в ГИС ГМП</t>
  </si>
  <si>
    <t>Наличие фактов несвоевременного размещения, не в полном объеме размещения информации в ГИС ГМП по данным УФК на конец отчетного года</t>
  </si>
  <si>
    <t>оценка   по показателю качества</t>
  </si>
  <si>
    <t>3.2 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</si>
  <si>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3.3 Отклонение кассовых расходов ГРБС от объемов бюджетных ассигнований в части расходов бюджета муниципального образования городского округа город Вятские Поляны Кировской области</t>
  </si>
  <si>
    <t>кассовые расходы соответствующего ГРБС (без учета межбюджетных трансфертов в форме субсидий, субвенций и иных межбюджетных трансфертов и средств городского бюджета на софинансирование расходных обязательств муниципального образования городского округа город Вятские Поляны, в целях софинансирования которых предоставляются межбюджетные трансферты);</t>
  </si>
  <si>
    <t xml:space="preserve">объем бюджетных ассигнований, установленных сводной бюджетной росписью соответствующему ГРБС (без учета межбюджетных трансфертов в форме субсидий, субвенций и иных межбюджетных трансфертов и средств городского бюджета на софинансирование расходных обязательств муниципального образования городского округа город Вятские Поляны Кировской области, в целях софинансирования которых предоставляются межбюджетные трансферты) </t>
  </si>
  <si>
    <t>3.4 Отклонение кассовых расходов от объемов бюджетных ассигнований з счет субсидий, иных межбюджетных трансфертов и средств городского бюджета на софинансирование расходных обязательств муниципального образования городского округа город Вятские Поляны Кировской области, в целях софинансирования которых предоставляются межбюджетные трансферты, доведенные соответствующему ГРБС</t>
  </si>
  <si>
    <t>кассовые расходы соответствующего ГРЮС, за счет субсидий, иных межбюджетных трансфертов и средств городского бюджета на софинансирование расходных обязательств муниципального образования городского округа город Вятские Поляны Кировской области, в целях софинасирования которых предоставляются межбюджетные трансферты, доведенных соответствующему ГРБС</t>
  </si>
  <si>
    <t>объем бюджетных ассигнований, установленных  сводной бюджетной росписью соответствующему ГРБС за счет субсидий, иных межбюджетных трансфертов и средств городского бюджета на софинансирование расходных обязательств муниципального образования городского округа город Вятские Поляны Кировской области, в целях софинансирования которых предоставляются межбюджетные трансферты, доведенных соответствующему ГРБС</t>
  </si>
  <si>
    <t>отсутствуют</t>
  </si>
  <si>
    <t xml:space="preserve">5. Показатели качества реализации результатов контрольных мероприятий </t>
  </si>
  <si>
    <t>5.3.Наличие фактов неэффективного планирования в сфере закупок</t>
  </si>
  <si>
    <t>Доля закупок, проведенных конкурентными способами</t>
  </si>
  <si>
    <t>Объем закупок, проведенных конкурентными способами определения поставщика</t>
  </si>
  <si>
    <t>Общий объем закупок финансового обеспечения для осуществления закупок в соответствии с планом-графиком</t>
  </si>
  <si>
    <t>Общий объем закупок у единственного поставщика, включенных в план-график закупок (за исключением закупок, осуществляемых на основании п. 4 и 5 части 1 ст. 93 Федерального закона 44-ФЗ</t>
  </si>
  <si>
    <t>Количество планов-графиков (последня версия за отчетный год), предусматривающих проведение конкурентных процедур в объеме менее 70 %</t>
  </si>
  <si>
    <t>Количество подведомственных учреждений</t>
  </si>
  <si>
    <t>нет</t>
  </si>
  <si>
    <t>5.4. Наличие фактов нарушений в сфере закупок товаров, работ, услуг</t>
  </si>
  <si>
    <t>Наличие фактов нарушения в сфере закупок товаров, работ, услуг</t>
  </si>
  <si>
    <t xml:space="preserve">5.1. Наличие фактов нарушений:
положений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 государственных (муниципальных) учреждений;
положений правовых актов, обусловливающих публичные нормативные обязательства и обязательства по иным выплатам физическим лицам из бюджетов бюджетной системы Российской Федерации, а также за соблюдением условий договоров (соглашений) о предоставлении средств из соответствующего бюджета, государственных (муниципальных) контрактов;
при проверке условий договоров (соглашений), заключенных в целях исполнения договоров (соглашений) о предоставлении средств из бюджета, а также в случаях, предусмотренных настоящим Кодексом, условий договоров (соглашений), заключенных в целях исполнения государственных (муниципальных) контрактов;
при проверке достоверности отчетов о результатах предоставления и (или) использования бюджетных средств (средств, предоставленных из бюджета), в том числе отчетов о реализации государственных (муниципальных) программ, отчетов об исполнении государственных (муниципальных) заданий, отчетов о достижении значений показателей результативности предоставления средств из бюджета;
при контроле в сфере закупок, предусмотренном законодательством Российской Федерации о контрактной системе в сфере закупок товаров, работ, услуг для обеспечения государственных и муниципальных нужд, не имеющих признаков административных правонарушений, выявленных органом внутреннего муниципального финансового контроля, по итогам года  
</t>
  </si>
  <si>
    <t xml:space="preserve">Наличие фактов нарушений не имеющих 
 признаков административных правонарушений, выявленных органом внутреннего муниципального финансового контроля, по итогам года  
</t>
  </si>
  <si>
    <t>1</t>
  </si>
  <si>
    <t xml:space="preserve">Наличие фактов нарушений имеющих 
 признаков административных правонарушений, выявленных органом внутреннего муниципального финансового контроля, по итогам года  
</t>
  </si>
  <si>
    <t>Наличие ведомственного (внутреннего) акта, обеспечивающего осуществление внутреннего финансового аудита с соблюдением федеральных стандартов внутреннего финансового аудита</t>
  </si>
  <si>
    <t>Результаты проведения Управлением Федерального казначейства по Кировской области анализа осуществления главными администраторами бюджетных средств внутреннего финансового аудита в отчетном периоде</t>
  </si>
  <si>
    <t xml:space="preserve">5.2. Наличие фактов нарушений:
положений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 государственных (муниципальных) учреждений;
положений правовых актов, обусловливающих публичные нормативные обязательства и обязательства по иным выплатам физическим лицам из бюджетов бюджетной системы Российской Федерации, а также за соблюдением условий договоров (соглашений) о предоставлении средств из соответствующего бюджета, государственных (муниципальных) контрактов;
при проверке условий договоров (соглашений), заключенных в целях исполнения договоров (соглашений) о предоставлении средств из бюджета, а также в случаях, предусмотренных настоящим Кодексом, условий договоров (соглашений), заключенных в целях исполнения государственных (муниципальных) контрактов;
при проверке достоверности отчетов о результатах предоставления и (или) использования бюджетных средств (средств, предоставленных из бюджета), в том числе отчетов о реализации государственных (муниципальных) программ, отчетов об исполнении государственных (муниципальных) заданий, отчетов о достижении значений показателей результативности предоставления средств из бюджета;
при контроле в сфере закупок, предусмотренном законодательством Российской Федерации о контрактной системе в сфере закупок товаров, работ, услуг для обеспечения государственных и муниципальных нужд, имеющих признаков административных правонарушений, выявленных органом внутреннего муниципального финансового контроля, по итогам года  
</t>
  </si>
  <si>
    <t>3.5. Соблюдение показателей кассового плана по кассовым выплатам</t>
  </si>
  <si>
    <t>Анализ не проводился</t>
  </si>
  <si>
    <t>3.8. Эффективность управления кредиторской задолженностью и дебиторской задолженностью по расходам</t>
  </si>
  <si>
    <t>Наличие фактов просроченной кредиторской задолженности и дебиторской задолженности по расходам на конец отчетного года</t>
  </si>
  <si>
    <t>4.1. Качество представления в Финансовое управление администрации города Вятские Поляны годовой бюджетной и бухгалтерской отчетности</t>
  </si>
  <si>
    <t>Наличие фактов представления в Финансовое управление администрации города Вятские Поляны соответствующим ГРБС годовой бюджетной и бухгалтерской отчетности с нарушением требований инструкции «О порядке составления и представления отчетности», утвержденной Министерством финансов РФ.П -наличие фактов представления в Финансовое упраление администрации города Вятские Поляны соответствующим ГРБС годовой бюджетной и бухгалтерской отчетности с нарушением требований инструкции " О порядке составления и предствления отчетности", утвержденной Министерством финансов РФ.</t>
  </si>
  <si>
    <t>Оценка   по показателю</t>
  </si>
  <si>
    <t>4. Показатели качества ведения учета и составления бюджетной отчетности</t>
  </si>
  <si>
    <t xml:space="preserve">показатель качества: П = 1 в случае отсутствия фактов;
П = - 1 в случае наличия фактов.
</t>
  </si>
  <si>
    <t xml:space="preserve">оценка   по показателю качества </t>
  </si>
  <si>
    <t xml:space="preserve">3.1 Своевременность утверждения муниципального задания ГРБС (наличие фактов несвоевременного утверждения муниципального задания ГРБС) </t>
  </si>
  <si>
    <t xml:space="preserve">Полказатель качества: П = 1 в случае отсутствия фактов;
П = - 1 в случае наличия фактов;
для ГРБС, не утверждающих муниципальное задание на оказание муниципальных услуг (выполнение работ) П = 1. 
</t>
  </si>
  <si>
    <t xml:space="preserve">Показатель качества: Если П ≥0,97, то Оц = 1;
Если П &lt;0,97, то Оц = - 1;
для ГРБС, не утверждающих муниципальное задание на оказание муниципальных услуг (выполнение работ) Оц = 1.   
</t>
  </si>
  <si>
    <t>Расчет целевого значения индикатора (кас.расход / план)</t>
  </si>
  <si>
    <t xml:space="preserve"> показатель качества: если П =1, то 0ц = 1;
если 0,95≤ П&lt;1, то 0ц = 0,5;
если П&lt;0,95, то 0ц = 0.
</t>
  </si>
  <si>
    <t xml:space="preserve">показатель качества: если П =1, то 0ц = 1;
если 0,95≤ П&lt;1, то 0ц = 0,5;
если П&lt;0,95, то 0ц = 0.
для ГРБС, не имеющих расходов за счет межбюджетных трансфертов, Оц = 1.   
</t>
  </si>
  <si>
    <t>Кассовые расходы соответствующего ГРБС, проведенные за отчетный период</t>
  </si>
  <si>
    <t>Планируемые расходы по уточненному кассовому плану соответствующего ГРБС в отчетном году</t>
  </si>
  <si>
    <t>наличие</t>
  </si>
  <si>
    <r>
      <rPr>
        <b/>
        <sz val="11"/>
        <rFont val="Arial"/>
        <family val="2"/>
      </rPr>
      <t xml:space="preserve">3. Показатели качества управления расходами бюджета    </t>
    </r>
    <r>
      <rPr>
        <b/>
        <sz val="8"/>
        <color indexed="10"/>
        <rFont val="Arial"/>
        <family val="2"/>
      </rPr>
      <t xml:space="preserve">                                                  </t>
    </r>
  </si>
  <si>
    <t>3.6. Наличие фактов возврата средств бюджета муниципального образования городского округа город Вятские Поляны Кировской области в областной бюджет в отчетном финансовом году в результате недостижения показателей результативности использования межбюджетных трансфертов в соответствии с заключенными соглашениями</t>
  </si>
  <si>
    <t>Наличие фактов возврата средств бюджета муниципального образования городского округа город Вятские Поляны Кировской области в областной бюджет в отчетном финансовом году в результате недостижения показателей результативности использования межбюджетных трансфертов в соответствии с заключенными соглашениями</t>
  </si>
  <si>
    <t>3.7. Наличие фактов отказа в санкционировании оплаты денежных обязательств по причинам несоответствия бюджетной смете, плану финансово-хозяйственной деятельности, противоречия бюджетному законодательству, превышения остатков на лицевом счете</t>
  </si>
  <si>
    <t>Наличие фактов отказа в санкционировании оплаты денежных обязательств по причинам несоответствия бюджетной смете, плану финансово-хозяйственной деятельности, противоречия бюджетному законодательству, превышения остатков на лицевом счете</t>
  </si>
  <si>
    <t xml:space="preserve">Вес показателя качества  финансового менеджмента в группе показателей качества финансового  менеджемента </t>
  </si>
  <si>
    <t xml:space="preserve">бальная оценка целевого значения    </t>
  </si>
  <si>
    <r>
      <t xml:space="preserve">налоговые и неналоговые доходы, фактически поступившие в отчетном году в бюджет муниципального образования городского округа город Вятские Поляны Кировской области, администрируемые соответствующим ГАДБ </t>
    </r>
    <r>
      <rPr>
        <b/>
        <sz val="10"/>
        <rFont val="Times New Roman"/>
        <family val="1"/>
      </rPr>
      <t>(Дф)</t>
    </r>
  </si>
  <si>
    <r>
      <t xml:space="preserve">первоначально прогнозируемые объемы поступлений налоговых и неналоговых доходов бюджета муниципального образования городского округа город Вятские Поляны Кировской области на отчетный год, администрируемых соответствующим ГАДБ </t>
    </r>
    <r>
      <rPr>
        <b/>
        <sz val="10"/>
        <rFont val="Times New Roman"/>
        <family val="1"/>
      </rPr>
      <t>(Ду)</t>
    </r>
  </si>
  <si>
    <r>
      <t xml:space="preserve">расчет целевого значения  </t>
    </r>
    <r>
      <rPr>
        <b/>
        <sz val="10"/>
        <rFont val="Times New Roman"/>
        <family val="1"/>
      </rPr>
      <t>(П)          П=Дф/Ду</t>
    </r>
  </si>
  <si>
    <r>
      <t xml:space="preserve">задолженность по неналоговым доходам, администрируемым соответствующим ГАДБ, на конец отчетного года в бюджет муниципального образования городского округа город Вятские Поляны Кировской  области           </t>
    </r>
    <r>
      <rPr>
        <b/>
        <sz val="10"/>
        <rFont val="Times New Roman"/>
        <family val="1"/>
      </rPr>
      <t xml:space="preserve"> (Нк.г.)</t>
    </r>
  </si>
  <si>
    <r>
      <t xml:space="preserve">задолженность по неналоговым доходам, администрируемым соответствующим ГАДБ, на начало отчетного года в бюджет муниципального образования городского округа город Вятские Поляны Кировской  области           </t>
    </r>
    <r>
      <rPr>
        <b/>
        <sz val="10"/>
        <rFont val="Times New Roman"/>
        <family val="1"/>
      </rPr>
      <t xml:space="preserve"> (Нн.г.)</t>
    </r>
  </si>
  <si>
    <r>
      <t xml:space="preserve">расчет целевого значения  </t>
    </r>
    <r>
      <rPr>
        <b/>
        <sz val="10"/>
        <rFont val="Times New Roman"/>
        <family val="1"/>
      </rPr>
      <t>(П)          П=Нк.г./Нн.г</t>
    </r>
  </si>
  <si>
    <t>6. Показатели качества организации и осуществления внутреннего финансового аудита</t>
  </si>
  <si>
    <t>6.1. Наличие ведомственного (внутреннего) акта, обеспечивающего осуществление внутреннего финансового аудита с соблюдением федеральных стандартов внутреннего финансового аудита</t>
  </si>
  <si>
    <t>6.2. Результаты проведения Управлением Федерального казначейства по Кировской области анализа осуществления главными администраторами бюджетных средств внутреннего финансового аудита в отчетном периоде (в соответствиии со ст. 157 Бюджетного кодекса Российской Федерации)</t>
  </si>
  <si>
    <t xml:space="preserve">                                        Sij </t>
  </si>
  <si>
    <t xml:space="preserve">                                        Sij</t>
  </si>
  <si>
    <t>Расет целевого значения</t>
  </si>
  <si>
    <t>Вес показателя</t>
  </si>
  <si>
    <t xml:space="preserve">Вес показателя качества  </t>
  </si>
  <si>
    <t>Оценка среднего уровня качества финансового менеджмента ГАБС</t>
  </si>
  <si>
    <t xml:space="preserve">нет </t>
  </si>
  <si>
    <t>Оценка качества финансового менеджмента в отношении главных администраторов бюджетных средств муниципального образования городской округ город Вятские Поляны Кировской области за 2022 г.</t>
  </si>
  <si>
    <t>о проведенной оценке качества  финансового менеджмента в отношении главных администраторов бюджетных средств муниципального образования городского округа город Вятские Поляны Кировской области за 2022 год</t>
  </si>
  <si>
    <t xml:space="preserve"> Итоговая балльная оценка качества финансового менеджмента ГАБС за 2022</t>
  </si>
  <si>
    <t xml:space="preserve"> Рейтинг ГАБС (место в рейтинге) за 2022</t>
  </si>
  <si>
    <t>Контрольно-счетная комиссия муниципального образования городского округа город Вятские Поляны Кировской области</t>
  </si>
  <si>
    <t>Вятскополянская городская Дума Кировской области</t>
  </si>
  <si>
    <t>всего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</si>
</sst>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0000"/>
    <numFmt numFmtId="195" formatCode="0.00000000"/>
    <numFmt numFmtId="196" formatCode="0.000000"/>
    <numFmt numFmtId="197" formatCode="0.00000"/>
    <numFmt numFmtId="198" formatCode="0.0000"/>
    <numFmt numFmtId="199" formatCode="0.0E+00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[$-FC19]d\ mmmm\ yyyy\ &quot;г.&quot;"/>
    <numFmt numFmtId="204" formatCode="000000"/>
    <numFmt numFmtId="205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88" fontId="2" fillId="0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193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3" fontId="0" fillId="0" borderId="0" xfId="0" applyNumberFormat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0" fillId="32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193" fontId="0" fillId="0" borderId="0" xfId="0" applyNumberForma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14" fillId="0" borderId="1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14" fillId="0" borderId="0" xfId="0" applyFont="1" applyAlignment="1">
      <alignment/>
    </xf>
    <xf numFmtId="2" fontId="14" fillId="0" borderId="10" xfId="0" applyNumberFormat="1" applyFont="1" applyBorder="1" applyAlignment="1">
      <alignment/>
    </xf>
    <xf numFmtId="188" fontId="14" fillId="0" borderId="10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right" wrapText="1"/>
    </xf>
    <xf numFmtId="0" fontId="14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188" fontId="2" fillId="0" borderId="14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50" fillId="33" borderId="10" xfId="0" applyFont="1" applyFill="1" applyBorder="1" applyAlignment="1">
      <alignment/>
    </xf>
    <xf numFmtId="205" fontId="50" fillId="33" borderId="10" xfId="0" applyNumberFormat="1" applyFont="1" applyFill="1" applyBorder="1" applyAlignment="1">
      <alignment/>
    </xf>
    <xf numFmtId="193" fontId="0" fillId="0" borderId="14" xfId="0" applyNumberFormat="1" applyBorder="1" applyAlignment="1">
      <alignment/>
    </xf>
    <xf numFmtId="49" fontId="1" fillId="0" borderId="10" xfId="0" applyNumberFormat="1" applyFont="1" applyBorder="1" applyAlignment="1">
      <alignment wrapText="1"/>
    </xf>
    <xf numFmtId="193" fontId="50" fillId="0" borderId="10" xfId="0" applyNumberFormat="1" applyFont="1" applyBorder="1" applyAlignment="1">
      <alignment/>
    </xf>
    <xf numFmtId="193" fontId="50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" fontId="1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4" fillId="34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93" fontId="0" fillId="0" borderId="10" xfId="0" applyNumberFormat="1" applyBorder="1" applyAlignment="1">
      <alignment horizontal="center" vertical="center"/>
    </xf>
    <xf numFmtId="10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1"/>
  <sheetViews>
    <sheetView tabSelected="1" view="pageBreakPreview" zoomScale="85" zoomScaleNormal="75" zoomScaleSheetLayoutView="85" zoomScalePageLayoutView="0" workbookViewId="0" topLeftCell="CE4">
      <selection activeCell="CG10" sqref="CG10"/>
    </sheetView>
  </sheetViews>
  <sheetFormatPr defaultColWidth="9.140625" defaultRowHeight="12.75"/>
  <cols>
    <col min="1" max="1" width="12.00390625" style="0" customWidth="1"/>
    <col min="2" max="2" width="32.7109375" style="0" customWidth="1"/>
    <col min="3" max="3" width="9.8515625" style="0" customWidth="1"/>
    <col min="4" max="4" width="11.28125" style="0" customWidth="1"/>
    <col min="5" max="5" width="11.140625" style="0" customWidth="1"/>
    <col min="6" max="6" width="10.8515625" style="0" customWidth="1"/>
    <col min="7" max="7" width="9.28125" style="0" customWidth="1"/>
    <col min="8" max="8" width="12.421875" style="0" customWidth="1"/>
    <col min="9" max="9" width="14.57421875" style="0" customWidth="1"/>
    <col min="10" max="10" width="15.140625" style="0" customWidth="1"/>
    <col min="11" max="11" width="13.421875" style="0" customWidth="1"/>
    <col min="12" max="12" width="11.57421875" style="0" customWidth="1"/>
    <col min="13" max="13" width="11.421875" style="0" customWidth="1"/>
    <col min="14" max="14" width="12.421875" style="0" customWidth="1"/>
    <col min="15" max="17" width="15.140625" style="0" customWidth="1"/>
    <col min="18" max="18" width="12.8515625" style="0" customWidth="1"/>
    <col min="19" max="19" width="12.28125" style="0" customWidth="1"/>
    <col min="20" max="20" width="14.421875" style="0" customWidth="1"/>
    <col min="21" max="21" width="12.140625" style="0" customWidth="1"/>
    <col min="22" max="22" width="10.421875" style="0" customWidth="1"/>
    <col min="23" max="23" width="11.57421875" style="0" customWidth="1"/>
    <col min="24" max="28" width="12.57421875" style="0" customWidth="1"/>
    <col min="29" max="29" width="13.140625" style="0" customWidth="1"/>
    <col min="30" max="30" width="15.421875" style="0" customWidth="1"/>
    <col min="31" max="33" width="13.140625" style="0" customWidth="1"/>
    <col min="34" max="34" width="15.8515625" style="0" customWidth="1"/>
    <col min="35" max="35" width="11.00390625" style="0" customWidth="1"/>
    <col min="36" max="36" width="13.57421875" style="0" customWidth="1"/>
    <col min="37" max="37" width="10.7109375" style="0" customWidth="1"/>
    <col min="38" max="38" width="29.57421875" style="0" customWidth="1"/>
    <col min="39" max="39" width="35.00390625" style="0" customWidth="1"/>
    <col min="40" max="42" width="10.7109375" style="0" customWidth="1"/>
    <col min="43" max="43" width="12.57421875" style="0" customWidth="1"/>
    <col min="44" max="44" width="10.7109375" style="0" customWidth="1"/>
    <col min="45" max="45" width="30.421875" style="0" customWidth="1"/>
    <col min="46" max="46" width="33.421875" style="0" customWidth="1"/>
    <col min="47" max="47" width="10.7109375" style="0" customWidth="1"/>
    <col min="48" max="49" width="14.57421875" style="0" customWidth="1"/>
    <col min="50" max="51" width="10.7109375" style="0" customWidth="1"/>
    <col min="52" max="52" width="10.140625" style="0" bestFit="1" customWidth="1"/>
    <col min="53" max="53" width="11.421875" style="0" customWidth="1"/>
    <col min="54" max="56" width="11.57421875" style="0" customWidth="1"/>
    <col min="58" max="58" width="27.57421875" style="0" customWidth="1"/>
    <col min="62" max="62" width="21.28125" style="0" customWidth="1"/>
    <col min="66" max="66" width="11.57421875" style="41" customWidth="1"/>
    <col min="67" max="69" width="9.140625" style="41" customWidth="1"/>
    <col min="70" max="70" width="15.28125" style="42" customWidth="1"/>
    <col min="71" max="71" width="28.28125" style="42" customWidth="1"/>
    <col min="72" max="74" width="9.140625" style="42" customWidth="1"/>
    <col min="75" max="75" width="16.28125" style="0" customWidth="1"/>
    <col min="76" max="76" width="38.140625" style="0" customWidth="1"/>
    <col min="77" max="77" width="24.421875" style="0" customWidth="1"/>
    <col min="78" max="78" width="24.7109375" style="0" customWidth="1"/>
    <col min="79" max="79" width="26.57421875" style="0" customWidth="1"/>
    <col min="80" max="80" width="37.421875" style="0" customWidth="1"/>
    <col min="81" max="81" width="29.7109375" style="0" customWidth="1"/>
    <col min="82" max="82" width="20.140625" style="0" customWidth="1"/>
    <col min="83" max="83" width="20.00390625" style="0" customWidth="1"/>
    <col min="84" max="87" width="11.57421875" style="0" customWidth="1"/>
    <col min="97" max="97" width="12.140625" style="0" customWidth="1"/>
    <col min="98" max="98" width="14.57421875" style="0" customWidth="1"/>
    <col min="99" max="102" width="12.140625" style="0" customWidth="1"/>
    <col min="103" max="103" width="16.28125" style="0" customWidth="1"/>
    <col min="104" max="106" width="12.140625" style="0" customWidth="1"/>
    <col min="107" max="107" width="16.28125" style="0" customWidth="1"/>
  </cols>
  <sheetData>
    <row r="1" spans="1:74" s="2" customFormat="1" ht="62.25" customHeight="1">
      <c r="A1" s="102" t="s">
        <v>99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</row>
    <row r="2" spans="1:69" ht="6.75" customHeight="1" hidden="1">
      <c r="A2" s="1"/>
      <c r="B2" s="1"/>
      <c r="C2" s="1"/>
      <c r="BJ2" s="65"/>
      <c r="BK2" s="65"/>
      <c r="BL2" s="65"/>
      <c r="BM2" s="65"/>
      <c r="BN2" s="66"/>
      <c r="BO2" s="66"/>
      <c r="BP2" s="66"/>
      <c r="BQ2" s="66"/>
    </row>
    <row r="3" spans="1:108" ht="111" customHeight="1">
      <c r="A3" s="104" t="s">
        <v>20</v>
      </c>
      <c r="B3" s="104" t="s">
        <v>19</v>
      </c>
      <c r="C3" s="106" t="s">
        <v>21</v>
      </c>
      <c r="D3" s="118" t="s">
        <v>22</v>
      </c>
      <c r="E3" s="119"/>
      <c r="F3" s="119"/>
      <c r="G3" s="120"/>
      <c r="H3" s="111" t="s">
        <v>23</v>
      </c>
      <c r="I3" s="108" t="s">
        <v>24</v>
      </c>
      <c r="J3" s="109"/>
      <c r="K3" s="109"/>
      <c r="L3" s="109"/>
      <c r="M3" s="109"/>
      <c r="N3" s="110"/>
      <c r="O3" s="108" t="s">
        <v>25</v>
      </c>
      <c r="P3" s="109"/>
      <c r="Q3" s="109"/>
      <c r="R3" s="109"/>
      <c r="S3" s="109"/>
      <c r="T3" s="110"/>
      <c r="U3" s="118" t="s">
        <v>26</v>
      </c>
      <c r="V3" s="119"/>
      <c r="W3" s="119"/>
      <c r="X3" s="120"/>
      <c r="Y3" s="118" t="s">
        <v>28</v>
      </c>
      <c r="Z3" s="119"/>
      <c r="AA3" s="119"/>
      <c r="AB3" s="120"/>
      <c r="AC3" s="113" t="s">
        <v>76</v>
      </c>
      <c r="AD3" s="123" t="s">
        <v>67</v>
      </c>
      <c r="AE3" s="124"/>
      <c r="AF3" s="124"/>
      <c r="AG3" s="125"/>
      <c r="AH3" s="123" t="s">
        <v>31</v>
      </c>
      <c r="AI3" s="124"/>
      <c r="AJ3" s="124"/>
      <c r="AK3" s="125"/>
      <c r="AL3" s="123" t="s">
        <v>32</v>
      </c>
      <c r="AM3" s="124"/>
      <c r="AN3" s="124"/>
      <c r="AO3" s="124"/>
      <c r="AP3" s="124"/>
      <c r="AQ3" s="124"/>
      <c r="AR3" s="125"/>
      <c r="AS3" s="118" t="s">
        <v>35</v>
      </c>
      <c r="AT3" s="119"/>
      <c r="AU3" s="119"/>
      <c r="AV3" s="119"/>
      <c r="AW3" s="119"/>
      <c r="AX3" s="119"/>
      <c r="AY3" s="120"/>
      <c r="AZ3" s="119" t="s">
        <v>57</v>
      </c>
      <c r="BA3" s="121"/>
      <c r="BB3" s="121"/>
      <c r="BC3" s="121"/>
      <c r="BD3" s="121"/>
      <c r="BE3" s="122"/>
      <c r="BF3" s="118" t="s">
        <v>77</v>
      </c>
      <c r="BG3" s="121"/>
      <c r="BH3" s="121"/>
      <c r="BI3" s="122"/>
      <c r="BJ3" s="118" t="s">
        <v>79</v>
      </c>
      <c r="BK3" s="121"/>
      <c r="BL3" s="121"/>
      <c r="BM3" s="122"/>
      <c r="BN3" s="118" t="s">
        <v>59</v>
      </c>
      <c r="BO3" s="119"/>
      <c r="BP3" s="119"/>
      <c r="BQ3" s="120"/>
      <c r="BR3" s="129" t="s">
        <v>64</v>
      </c>
      <c r="BS3" s="126" t="s">
        <v>61</v>
      </c>
      <c r="BT3" s="126"/>
      <c r="BU3" s="126"/>
      <c r="BV3" s="126"/>
      <c r="BW3" s="127" t="s">
        <v>39</v>
      </c>
      <c r="BX3" s="118" t="s">
        <v>50</v>
      </c>
      <c r="BY3" s="119"/>
      <c r="BZ3" s="119"/>
      <c r="CA3" s="120"/>
      <c r="CB3" s="118" t="s">
        <v>56</v>
      </c>
      <c r="CC3" s="119"/>
      <c r="CD3" s="119"/>
      <c r="CE3" s="120"/>
      <c r="CF3" s="118" t="s">
        <v>40</v>
      </c>
      <c r="CG3" s="119"/>
      <c r="CH3" s="119"/>
      <c r="CI3" s="119"/>
      <c r="CJ3" s="119"/>
      <c r="CK3" s="119"/>
      <c r="CL3" s="119"/>
      <c r="CM3" s="119"/>
      <c r="CN3" s="119"/>
      <c r="CO3" s="120"/>
      <c r="CP3" s="115" t="s">
        <v>48</v>
      </c>
      <c r="CQ3" s="116"/>
      <c r="CR3" s="116"/>
      <c r="CS3" s="117"/>
      <c r="CT3" s="136" t="s">
        <v>89</v>
      </c>
      <c r="CU3" s="115" t="s">
        <v>90</v>
      </c>
      <c r="CV3" s="116"/>
      <c r="CW3" s="116"/>
      <c r="CX3" s="117"/>
      <c r="CY3" s="115" t="s">
        <v>91</v>
      </c>
      <c r="CZ3" s="116"/>
      <c r="DA3" s="116"/>
      <c r="DB3" s="117"/>
      <c r="DC3" s="134" t="s">
        <v>11</v>
      </c>
      <c r="DD3" s="134" t="s">
        <v>97</v>
      </c>
    </row>
    <row r="4" spans="1:108" ht="233.25" customHeight="1">
      <c r="A4" s="105"/>
      <c r="B4" s="105"/>
      <c r="C4" s="107"/>
      <c r="D4" s="24" t="s">
        <v>65</v>
      </c>
      <c r="E4" s="24" t="s">
        <v>66</v>
      </c>
      <c r="F4" s="53" t="s">
        <v>2</v>
      </c>
      <c r="G4" s="54" t="s">
        <v>92</v>
      </c>
      <c r="H4" s="112"/>
      <c r="I4" s="49" t="s">
        <v>83</v>
      </c>
      <c r="J4" s="49" t="s">
        <v>84</v>
      </c>
      <c r="K4" s="49" t="s">
        <v>85</v>
      </c>
      <c r="L4" s="24" t="s">
        <v>82</v>
      </c>
      <c r="M4" s="50" t="s">
        <v>10</v>
      </c>
      <c r="N4" s="51" t="s">
        <v>93</v>
      </c>
      <c r="O4" s="49" t="s">
        <v>86</v>
      </c>
      <c r="P4" s="49" t="s">
        <v>87</v>
      </c>
      <c r="Q4" s="49" t="s">
        <v>88</v>
      </c>
      <c r="R4" s="24" t="s">
        <v>82</v>
      </c>
      <c r="S4" s="50" t="s">
        <v>95</v>
      </c>
      <c r="T4" s="51" t="s">
        <v>92</v>
      </c>
      <c r="U4" s="3" t="s">
        <v>27</v>
      </c>
      <c r="V4" s="23" t="s">
        <v>9</v>
      </c>
      <c r="W4" s="4" t="s">
        <v>10</v>
      </c>
      <c r="X4" s="10" t="s">
        <v>92</v>
      </c>
      <c r="Y4" s="3" t="s">
        <v>29</v>
      </c>
      <c r="Z4" s="23" t="s">
        <v>9</v>
      </c>
      <c r="AA4" s="4" t="s">
        <v>10</v>
      </c>
      <c r="AB4" s="10" t="s">
        <v>92</v>
      </c>
      <c r="AC4" s="114"/>
      <c r="AD4" s="23" t="s">
        <v>68</v>
      </c>
      <c r="AE4" s="24" t="s">
        <v>30</v>
      </c>
      <c r="AF4" s="53" t="s">
        <v>96</v>
      </c>
      <c r="AG4" s="54" t="s">
        <v>92</v>
      </c>
      <c r="AH4" s="23" t="s">
        <v>69</v>
      </c>
      <c r="AI4" s="24" t="s">
        <v>30</v>
      </c>
      <c r="AJ4" s="53" t="s">
        <v>96</v>
      </c>
      <c r="AK4" s="54" t="s">
        <v>92</v>
      </c>
      <c r="AL4" s="11" t="s">
        <v>33</v>
      </c>
      <c r="AM4" s="11" t="s">
        <v>34</v>
      </c>
      <c r="AN4" s="26" t="s">
        <v>70</v>
      </c>
      <c r="AO4" s="26" t="s">
        <v>71</v>
      </c>
      <c r="AP4" s="26" t="s">
        <v>30</v>
      </c>
      <c r="AQ4" s="53" t="s">
        <v>81</v>
      </c>
      <c r="AR4" s="54" t="s">
        <v>92</v>
      </c>
      <c r="AS4" s="23" t="s">
        <v>36</v>
      </c>
      <c r="AT4" s="23" t="s">
        <v>37</v>
      </c>
      <c r="AU4" s="26" t="s">
        <v>70</v>
      </c>
      <c r="AV4" s="23" t="s">
        <v>72</v>
      </c>
      <c r="AW4" s="26" t="s">
        <v>30</v>
      </c>
      <c r="AX4" s="59" t="s">
        <v>2</v>
      </c>
      <c r="AY4" s="54" t="s">
        <v>92</v>
      </c>
      <c r="AZ4" s="23" t="s">
        <v>73</v>
      </c>
      <c r="BA4" s="23" t="s">
        <v>74</v>
      </c>
      <c r="BB4" s="23" t="s">
        <v>94</v>
      </c>
      <c r="BC4" s="26" t="s">
        <v>30</v>
      </c>
      <c r="BD4" s="56" t="s">
        <v>2</v>
      </c>
      <c r="BE4" s="56" t="s">
        <v>93</v>
      </c>
      <c r="BF4" s="63" t="s">
        <v>78</v>
      </c>
      <c r="BG4" s="23" t="s">
        <v>63</v>
      </c>
      <c r="BH4" s="59" t="s">
        <v>10</v>
      </c>
      <c r="BI4" s="56" t="s">
        <v>92</v>
      </c>
      <c r="BJ4" s="63" t="s">
        <v>80</v>
      </c>
      <c r="BK4" s="23" t="s">
        <v>63</v>
      </c>
      <c r="BL4" s="59" t="s">
        <v>10</v>
      </c>
      <c r="BM4" s="56" t="s">
        <v>92</v>
      </c>
      <c r="BN4" s="67" t="s">
        <v>60</v>
      </c>
      <c r="BO4" s="23" t="s">
        <v>63</v>
      </c>
      <c r="BP4" s="59" t="s">
        <v>10</v>
      </c>
      <c r="BQ4" s="56" t="s">
        <v>92</v>
      </c>
      <c r="BR4" s="130"/>
      <c r="BS4" s="69" t="s">
        <v>62</v>
      </c>
      <c r="BT4" s="23" t="s">
        <v>63</v>
      </c>
      <c r="BU4" s="59" t="s">
        <v>10</v>
      </c>
      <c r="BV4" s="56" t="s">
        <v>92</v>
      </c>
      <c r="BW4" s="128"/>
      <c r="BX4" s="36" t="s">
        <v>51</v>
      </c>
      <c r="BY4" s="23" t="s">
        <v>9</v>
      </c>
      <c r="BZ4" s="4" t="s">
        <v>10</v>
      </c>
      <c r="CA4" s="10" t="s">
        <v>92</v>
      </c>
      <c r="CB4" s="36" t="s">
        <v>53</v>
      </c>
      <c r="CC4" s="23" t="s">
        <v>9</v>
      </c>
      <c r="CD4" s="4" t="s">
        <v>10</v>
      </c>
      <c r="CE4" s="10" t="s">
        <v>92</v>
      </c>
      <c r="CF4" s="72" t="s">
        <v>41</v>
      </c>
      <c r="CG4" s="72" t="s">
        <v>42</v>
      </c>
      <c r="CH4" s="72" t="s">
        <v>43</v>
      </c>
      <c r="CI4" s="72" t="s">
        <v>44</v>
      </c>
      <c r="CJ4" s="72" t="s">
        <v>45</v>
      </c>
      <c r="CK4" s="72" t="s">
        <v>46</v>
      </c>
      <c r="CL4" s="72" t="s">
        <v>0</v>
      </c>
      <c r="CM4" s="33" t="s">
        <v>1</v>
      </c>
      <c r="CN4" s="4" t="s">
        <v>10</v>
      </c>
      <c r="CO4" s="10" t="s">
        <v>92</v>
      </c>
      <c r="CP4" s="33" t="s">
        <v>49</v>
      </c>
      <c r="CQ4" s="23" t="s">
        <v>9</v>
      </c>
      <c r="CR4" s="4" t="s">
        <v>10</v>
      </c>
      <c r="CS4" s="10" t="s">
        <v>93</v>
      </c>
      <c r="CT4" s="137"/>
      <c r="CU4" s="23" t="s">
        <v>54</v>
      </c>
      <c r="CV4" s="23" t="s">
        <v>9</v>
      </c>
      <c r="CW4" s="4" t="s">
        <v>10</v>
      </c>
      <c r="CX4" s="10" t="s">
        <v>92</v>
      </c>
      <c r="CY4" s="23" t="s">
        <v>55</v>
      </c>
      <c r="CZ4" s="23" t="s">
        <v>9</v>
      </c>
      <c r="DA4" s="4" t="s">
        <v>10</v>
      </c>
      <c r="DB4" s="10" t="s">
        <v>92</v>
      </c>
      <c r="DC4" s="135"/>
      <c r="DD4" s="135"/>
    </row>
    <row r="5" spans="1:108" ht="15.75" customHeight="1">
      <c r="A5" s="13"/>
      <c r="B5" s="13"/>
      <c r="C5" s="13"/>
      <c r="D5" s="78"/>
      <c r="E5" s="14"/>
      <c r="F5" s="55"/>
      <c r="G5" s="56"/>
      <c r="H5" s="26"/>
      <c r="I5" s="45"/>
      <c r="J5" s="45"/>
      <c r="K5" s="73"/>
      <c r="L5" s="73"/>
      <c r="M5" s="46"/>
      <c r="N5" s="51"/>
      <c r="O5" s="45"/>
      <c r="P5" s="45"/>
      <c r="Q5" s="45"/>
      <c r="R5" s="73"/>
      <c r="S5" s="46"/>
      <c r="T5" s="51"/>
      <c r="U5" s="1"/>
      <c r="V5" s="25"/>
      <c r="W5" s="5"/>
      <c r="X5" s="10"/>
      <c r="Y5" s="11"/>
      <c r="Z5" s="11"/>
      <c r="AA5" s="10"/>
      <c r="AB5" s="10"/>
      <c r="AC5" s="6"/>
      <c r="AD5" s="77"/>
      <c r="AE5" s="25"/>
      <c r="AF5" s="55"/>
      <c r="AG5" s="57"/>
      <c r="AH5" s="77"/>
      <c r="AI5" s="25"/>
      <c r="AJ5" s="55"/>
      <c r="AK5" s="57"/>
      <c r="AL5" s="27"/>
      <c r="AM5" s="76"/>
      <c r="AN5" s="27"/>
      <c r="AO5" s="27"/>
      <c r="AP5" s="27"/>
      <c r="AQ5" s="57"/>
      <c r="AR5" s="57"/>
      <c r="AS5" s="27"/>
      <c r="AT5" s="76"/>
      <c r="AU5" s="27"/>
      <c r="AV5" s="27"/>
      <c r="AW5" s="27"/>
      <c r="AX5" s="57"/>
      <c r="AY5" s="57"/>
      <c r="AZ5" s="6"/>
      <c r="BA5" s="6"/>
      <c r="BB5" s="6"/>
      <c r="BC5" s="6"/>
      <c r="BD5" s="55"/>
      <c r="BE5" s="55"/>
      <c r="BF5" s="6"/>
      <c r="BG5" s="6"/>
      <c r="BH5" s="55"/>
      <c r="BI5" s="55"/>
      <c r="BJ5" s="6"/>
      <c r="BK5" s="25"/>
      <c r="BL5" s="55"/>
      <c r="BM5" s="55"/>
      <c r="BN5" s="68"/>
      <c r="BO5" s="68"/>
      <c r="BP5" s="61"/>
      <c r="BQ5" s="61"/>
      <c r="BR5" s="25"/>
      <c r="BS5" s="25"/>
      <c r="BT5" s="25"/>
      <c r="BU5" s="55"/>
      <c r="BV5" s="55"/>
      <c r="BW5" s="6"/>
      <c r="BX5" s="6"/>
      <c r="BY5" s="25"/>
      <c r="BZ5" s="6"/>
      <c r="CA5" s="6"/>
      <c r="CB5" s="6"/>
      <c r="CC5" s="25"/>
      <c r="CD5" s="6"/>
      <c r="CE5" s="6"/>
      <c r="CF5" s="1"/>
      <c r="CG5" s="1"/>
      <c r="CH5" s="1"/>
      <c r="CI5" s="1"/>
      <c r="CJ5" s="1"/>
      <c r="CK5" s="25"/>
      <c r="CL5" s="35"/>
      <c r="CM5" s="35"/>
      <c r="CN5" s="17"/>
      <c r="CO5" s="17"/>
      <c r="CP5" s="34"/>
      <c r="CQ5" s="35"/>
      <c r="CR5" s="17"/>
      <c r="CS5" s="17"/>
      <c r="CT5" s="35"/>
      <c r="CU5" s="35"/>
      <c r="CV5" s="35"/>
      <c r="CW5" s="17"/>
      <c r="CX5" s="17"/>
      <c r="CY5" s="35"/>
      <c r="CZ5" s="35"/>
      <c r="DA5" s="17"/>
      <c r="DB5" s="17"/>
      <c r="DC5" s="18"/>
      <c r="DD5" s="1"/>
    </row>
    <row r="6" spans="1:108" ht="48" customHeight="1">
      <c r="A6" s="8">
        <v>902</v>
      </c>
      <c r="B6" s="9" t="s">
        <v>4</v>
      </c>
      <c r="C6" s="9"/>
      <c r="D6" s="98">
        <v>1</v>
      </c>
      <c r="E6" s="99">
        <v>1</v>
      </c>
      <c r="F6" s="95">
        <v>1</v>
      </c>
      <c r="G6" s="100">
        <f aca="true" t="shared" si="0" ref="G6:G12">F6*E6</f>
        <v>1</v>
      </c>
      <c r="H6" s="26"/>
      <c r="I6" s="45">
        <v>0</v>
      </c>
      <c r="J6" s="45">
        <v>0</v>
      </c>
      <c r="K6" s="73">
        <v>0</v>
      </c>
      <c r="L6" s="73">
        <v>1</v>
      </c>
      <c r="M6" s="46">
        <v>1</v>
      </c>
      <c r="N6" s="52">
        <f>L6*M6</f>
        <v>1</v>
      </c>
      <c r="O6" s="45">
        <v>0</v>
      </c>
      <c r="P6" s="45">
        <v>0</v>
      </c>
      <c r="Q6" s="45">
        <v>0</v>
      </c>
      <c r="R6" s="73">
        <v>1</v>
      </c>
      <c r="S6" s="46">
        <v>1</v>
      </c>
      <c r="T6" s="52">
        <f aca="true" t="shared" si="1" ref="T6:T12">R6*S6</f>
        <v>1</v>
      </c>
      <c r="U6" s="1" t="s">
        <v>8</v>
      </c>
      <c r="V6" s="25">
        <v>1</v>
      </c>
      <c r="W6" s="5">
        <v>1</v>
      </c>
      <c r="X6" s="10">
        <f aca="true" t="shared" si="2" ref="X6:X12">V6*W6</f>
        <v>1</v>
      </c>
      <c r="Y6" s="23" t="s">
        <v>38</v>
      </c>
      <c r="Z6" s="11">
        <v>1</v>
      </c>
      <c r="AA6" s="10">
        <v>1</v>
      </c>
      <c r="AB6" s="10">
        <f aca="true" t="shared" si="3" ref="AB6:AB12">AA6*Z6</f>
        <v>1</v>
      </c>
      <c r="AC6" s="6"/>
      <c r="AD6" s="43">
        <v>1</v>
      </c>
      <c r="AE6" s="88">
        <v>1</v>
      </c>
      <c r="AF6" s="58" t="s">
        <v>52</v>
      </c>
      <c r="AG6" s="89">
        <f aca="true" t="shared" si="4" ref="AG6:AG12">AF6*AE6</f>
        <v>1</v>
      </c>
      <c r="AH6" s="43">
        <v>1</v>
      </c>
      <c r="AI6" s="88">
        <f aca="true" t="shared" si="5" ref="AI6:AI12">AH6</f>
        <v>1</v>
      </c>
      <c r="AJ6" s="94">
        <v>1</v>
      </c>
      <c r="AK6" s="89">
        <f aca="true" t="shared" si="6" ref="AK6:AK12">AJ6*AI6</f>
        <v>1</v>
      </c>
      <c r="AL6" s="90">
        <v>78458.2</v>
      </c>
      <c r="AM6" s="29">
        <v>78463.5</v>
      </c>
      <c r="AN6" s="29">
        <f aca="true" t="shared" si="7" ref="AN6:AN12">AL6/AM6</f>
        <v>0.9999324526690754</v>
      </c>
      <c r="AO6" s="30">
        <v>1</v>
      </c>
      <c r="AP6" s="30">
        <v>1</v>
      </c>
      <c r="AQ6" s="60">
        <v>1</v>
      </c>
      <c r="AR6" s="60">
        <f aca="true" t="shared" si="8" ref="AR6:AR12">AQ6*AP6</f>
        <v>1</v>
      </c>
      <c r="AS6" s="90">
        <v>51126.7</v>
      </c>
      <c r="AT6" s="30">
        <v>51152.8</v>
      </c>
      <c r="AU6" s="29">
        <f aca="true" t="shared" si="9" ref="AU6:AU12">AS6/AT6</f>
        <v>0.9994897640011885</v>
      </c>
      <c r="AV6" s="75">
        <v>1</v>
      </c>
      <c r="AW6" s="30">
        <v>1</v>
      </c>
      <c r="AX6" s="60">
        <v>1</v>
      </c>
      <c r="AY6" s="60">
        <f aca="true" t="shared" si="10" ref="AY6:AY12">AX6*AW6</f>
        <v>1</v>
      </c>
      <c r="AZ6" s="80">
        <v>129584.9</v>
      </c>
      <c r="BA6" s="80">
        <v>129616.3</v>
      </c>
      <c r="BB6" s="6">
        <f aca="true" t="shared" si="11" ref="BB6:BB12">AZ6/BA6</f>
        <v>0.9997577465179919</v>
      </c>
      <c r="BC6" s="6">
        <v>1</v>
      </c>
      <c r="BD6" s="55">
        <v>1</v>
      </c>
      <c r="BE6" s="55">
        <f aca="true" t="shared" si="12" ref="BE6:BE12">BD6*BC6</f>
        <v>1</v>
      </c>
      <c r="BF6" s="79" t="s">
        <v>47</v>
      </c>
      <c r="BG6" s="6">
        <v>1</v>
      </c>
      <c r="BH6" s="55">
        <v>1</v>
      </c>
      <c r="BI6" s="55">
        <f aca="true" t="shared" si="13" ref="BI6:BI12">BH6*BG6</f>
        <v>1</v>
      </c>
      <c r="BJ6" s="79" t="s">
        <v>8</v>
      </c>
      <c r="BK6" s="25">
        <v>-1</v>
      </c>
      <c r="BL6" s="55">
        <v>1</v>
      </c>
      <c r="BM6" s="55">
        <f aca="true" t="shared" si="14" ref="BM6:BM12">BL6*BK6</f>
        <v>-1</v>
      </c>
      <c r="BN6" s="68" t="s">
        <v>47</v>
      </c>
      <c r="BO6" s="68">
        <v>1</v>
      </c>
      <c r="BP6" s="61">
        <v>1</v>
      </c>
      <c r="BQ6" s="61">
        <f aca="true" t="shared" si="15" ref="BQ6:BQ11">BP6*BO6</f>
        <v>1</v>
      </c>
      <c r="BR6" s="25"/>
      <c r="BS6" s="25" t="s">
        <v>47</v>
      </c>
      <c r="BT6" s="25">
        <v>1</v>
      </c>
      <c r="BU6" s="55">
        <v>1</v>
      </c>
      <c r="BV6" s="55">
        <f>BU6*BT6</f>
        <v>1</v>
      </c>
      <c r="BW6" s="6"/>
      <c r="BX6" s="38" t="s">
        <v>8</v>
      </c>
      <c r="BY6" s="23">
        <v>-1</v>
      </c>
      <c r="BZ6" s="58" t="s">
        <v>52</v>
      </c>
      <c r="CA6" s="55">
        <f>BZ6*BY6</f>
        <v>-1</v>
      </c>
      <c r="CB6" s="38" t="s">
        <v>47</v>
      </c>
      <c r="CC6" s="70" t="s">
        <v>52</v>
      </c>
      <c r="CD6" s="58" t="s">
        <v>52</v>
      </c>
      <c r="CE6" s="55">
        <f aca="true" t="shared" si="16" ref="CE6:CE12">CD6*CC6</f>
        <v>1</v>
      </c>
      <c r="CF6" s="31">
        <v>0</v>
      </c>
      <c r="CG6" s="1">
        <v>0</v>
      </c>
      <c r="CH6" s="1">
        <v>49214.03</v>
      </c>
      <c r="CI6" s="1">
        <v>0</v>
      </c>
      <c r="CJ6" s="1">
        <v>0</v>
      </c>
      <c r="CK6" s="25">
        <v>9</v>
      </c>
      <c r="CL6" s="35">
        <v>1</v>
      </c>
      <c r="CM6" s="35">
        <v>1</v>
      </c>
      <c r="CN6" s="17">
        <v>1</v>
      </c>
      <c r="CO6" s="17">
        <f aca="true" t="shared" si="17" ref="CO6:CO12">CN6*CM6</f>
        <v>1</v>
      </c>
      <c r="CP6" s="34" t="s">
        <v>47</v>
      </c>
      <c r="CQ6" s="35">
        <v>1</v>
      </c>
      <c r="CR6" s="17">
        <v>1</v>
      </c>
      <c r="CS6" s="17">
        <f aca="true" t="shared" si="18" ref="CS6:CS12">CR6*CQ6</f>
        <v>1</v>
      </c>
      <c r="CT6" s="35"/>
      <c r="CU6" s="34" t="s">
        <v>8</v>
      </c>
      <c r="CV6" s="35">
        <v>1</v>
      </c>
      <c r="CW6" s="17">
        <v>1</v>
      </c>
      <c r="CX6" s="17">
        <f aca="true" t="shared" si="19" ref="CX6:CX12">CW6*CV6</f>
        <v>1</v>
      </c>
      <c r="CY6" s="40" t="s">
        <v>58</v>
      </c>
      <c r="CZ6" s="35">
        <v>0</v>
      </c>
      <c r="DA6" s="17">
        <v>1</v>
      </c>
      <c r="DB6" s="17">
        <f aca="true" t="shared" si="20" ref="DB6:DB12">DA6*CZ6</f>
        <v>0</v>
      </c>
      <c r="DC6" s="18">
        <f>DB6+CX6+CS6+CO6+CE6+CA6+BV6+BQ6+BM6+BI6+BE6+AY6+AR6+AK6+AG6+AB6+X6+T6+N6+G6</f>
        <v>15</v>
      </c>
      <c r="DD6" s="131">
        <v>15.54</v>
      </c>
    </row>
    <row r="7" spans="1:108" ht="39" customHeight="1">
      <c r="A7" s="8">
        <v>903</v>
      </c>
      <c r="B7" s="9" t="s">
        <v>5</v>
      </c>
      <c r="C7" s="9"/>
      <c r="D7" s="98">
        <v>1</v>
      </c>
      <c r="E7" s="99">
        <v>1</v>
      </c>
      <c r="F7" s="95">
        <v>1</v>
      </c>
      <c r="G7" s="100">
        <f t="shared" si="0"/>
        <v>1</v>
      </c>
      <c r="H7" s="26"/>
      <c r="I7" s="45">
        <v>37543.3</v>
      </c>
      <c r="J7" s="47">
        <v>30889</v>
      </c>
      <c r="K7" s="74">
        <f>I7/J7</f>
        <v>1.2154262035028651</v>
      </c>
      <c r="L7" s="73">
        <v>0</v>
      </c>
      <c r="M7" s="46">
        <v>1</v>
      </c>
      <c r="N7" s="52">
        <v>0</v>
      </c>
      <c r="O7" s="45">
        <v>0</v>
      </c>
      <c r="P7" s="45">
        <v>90.3</v>
      </c>
      <c r="Q7" s="48">
        <f>O7/P7</f>
        <v>0</v>
      </c>
      <c r="R7" s="73">
        <v>1</v>
      </c>
      <c r="S7" s="46">
        <v>1</v>
      </c>
      <c r="T7" s="52">
        <f t="shared" si="1"/>
        <v>1</v>
      </c>
      <c r="U7" s="1" t="s">
        <v>8</v>
      </c>
      <c r="V7" s="25">
        <v>1</v>
      </c>
      <c r="W7" s="5">
        <v>1</v>
      </c>
      <c r="X7" s="10">
        <f t="shared" si="2"/>
        <v>1</v>
      </c>
      <c r="Y7" s="23" t="s">
        <v>75</v>
      </c>
      <c r="Z7" s="11">
        <v>1</v>
      </c>
      <c r="AA7" s="10">
        <v>1</v>
      </c>
      <c r="AB7" s="10">
        <f t="shared" si="3"/>
        <v>1</v>
      </c>
      <c r="AC7" s="6"/>
      <c r="AD7" s="43">
        <v>1</v>
      </c>
      <c r="AE7" s="88">
        <v>1</v>
      </c>
      <c r="AF7" s="60">
        <v>1</v>
      </c>
      <c r="AG7" s="89">
        <f t="shared" si="4"/>
        <v>1</v>
      </c>
      <c r="AH7" s="43">
        <v>1</v>
      </c>
      <c r="AI7" s="88">
        <f t="shared" si="5"/>
        <v>1</v>
      </c>
      <c r="AJ7" s="94">
        <v>1</v>
      </c>
      <c r="AK7" s="89">
        <f t="shared" si="6"/>
        <v>1</v>
      </c>
      <c r="AL7" s="90">
        <v>181359</v>
      </c>
      <c r="AM7" s="29">
        <v>181376</v>
      </c>
      <c r="AN7" s="29">
        <f t="shared" si="7"/>
        <v>0.9999062720536345</v>
      </c>
      <c r="AO7" s="30">
        <v>1</v>
      </c>
      <c r="AP7" s="30">
        <v>1</v>
      </c>
      <c r="AQ7" s="60">
        <v>1</v>
      </c>
      <c r="AR7" s="60">
        <f t="shared" si="8"/>
        <v>1</v>
      </c>
      <c r="AS7" s="90">
        <v>274120.6</v>
      </c>
      <c r="AT7" s="30">
        <v>274444.1</v>
      </c>
      <c r="AU7" s="29">
        <f t="shared" si="9"/>
        <v>0.9988212535813304</v>
      </c>
      <c r="AV7" s="75">
        <v>1</v>
      </c>
      <c r="AW7" s="30">
        <v>1</v>
      </c>
      <c r="AX7" s="60">
        <v>1</v>
      </c>
      <c r="AY7" s="60">
        <f t="shared" si="10"/>
        <v>1</v>
      </c>
      <c r="AZ7" s="80">
        <v>455479.6</v>
      </c>
      <c r="BA7" s="80">
        <v>455820.1</v>
      </c>
      <c r="BB7" s="6">
        <f t="shared" si="11"/>
        <v>0.9992529947670145</v>
      </c>
      <c r="BC7" s="6">
        <v>1</v>
      </c>
      <c r="BD7" s="55">
        <v>1</v>
      </c>
      <c r="BE7" s="55">
        <f t="shared" si="12"/>
        <v>1</v>
      </c>
      <c r="BF7" s="79" t="s">
        <v>47</v>
      </c>
      <c r="BG7" s="6">
        <v>1</v>
      </c>
      <c r="BH7" s="55">
        <v>1</v>
      </c>
      <c r="BI7" s="55">
        <f t="shared" si="13"/>
        <v>1</v>
      </c>
      <c r="BJ7" s="79" t="s">
        <v>8</v>
      </c>
      <c r="BK7" s="25">
        <v>-1</v>
      </c>
      <c r="BL7" s="55">
        <v>1</v>
      </c>
      <c r="BM7" s="55">
        <f t="shared" si="14"/>
        <v>-1</v>
      </c>
      <c r="BN7" s="68" t="s">
        <v>47</v>
      </c>
      <c r="BO7" s="68">
        <v>1</v>
      </c>
      <c r="BP7" s="61">
        <v>1</v>
      </c>
      <c r="BQ7" s="61">
        <f t="shared" si="15"/>
        <v>1</v>
      </c>
      <c r="BR7" s="25"/>
      <c r="BS7" s="25" t="s">
        <v>47</v>
      </c>
      <c r="BT7" s="25">
        <v>1</v>
      </c>
      <c r="BU7" s="55">
        <v>1</v>
      </c>
      <c r="BV7" s="55">
        <f>BU7*BT7</f>
        <v>1</v>
      </c>
      <c r="BW7" s="6"/>
      <c r="BX7" s="22" t="s">
        <v>8</v>
      </c>
      <c r="BY7" s="23">
        <v>-1</v>
      </c>
      <c r="BZ7" s="55">
        <v>1</v>
      </c>
      <c r="CA7" s="55">
        <f>BZ7*BY7</f>
        <v>-1</v>
      </c>
      <c r="CB7" s="22" t="s">
        <v>47</v>
      </c>
      <c r="CC7" s="25">
        <v>1</v>
      </c>
      <c r="CD7" s="55">
        <v>1</v>
      </c>
      <c r="CE7" s="55">
        <f t="shared" si="16"/>
        <v>1</v>
      </c>
      <c r="CF7" s="31">
        <v>0.16</v>
      </c>
      <c r="CG7" s="1">
        <v>16978.89</v>
      </c>
      <c r="CH7" s="1">
        <v>126113.74982</v>
      </c>
      <c r="CI7" s="1">
        <v>20225.54</v>
      </c>
      <c r="CJ7" s="1">
        <v>14</v>
      </c>
      <c r="CK7" s="25">
        <v>19</v>
      </c>
      <c r="CL7" s="35">
        <v>1</v>
      </c>
      <c r="CM7" s="35">
        <v>-1</v>
      </c>
      <c r="CN7" s="17">
        <v>1</v>
      </c>
      <c r="CO7" s="17">
        <f t="shared" si="17"/>
        <v>-1</v>
      </c>
      <c r="CP7" s="34" t="s">
        <v>47</v>
      </c>
      <c r="CQ7" s="35">
        <v>1</v>
      </c>
      <c r="CR7" s="17">
        <v>1</v>
      </c>
      <c r="CS7" s="17">
        <f t="shared" si="18"/>
        <v>1</v>
      </c>
      <c r="CT7" s="35"/>
      <c r="CU7" s="34" t="s">
        <v>8</v>
      </c>
      <c r="CV7" s="35">
        <v>1</v>
      </c>
      <c r="CW7" s="17">
        <v>1</v>
      </c>
      <c r="CX7" s="17">
        <f t="shared" si="19"/>
        <v>1</v>
      </c>
      <c r="CY7" s="40" t="s">
        <v>58</v>
      </c>
      <c r="CZ7" s="35">
        <v>0</v>
      </c>
      <c r="DA7" s="17">
        <v>1</v>
      </c>
      <c r="DB7" s="17">
        <f t="shared" si="20"/>
        <v>0</v>
      </c>
      <c r="DC7" s="18">
        <f>DB7+CX7+CS7+CO7+CE7+CA7+BV7+BQ7+BM7+BI7+BE7+AY7+AR7+AK7+AG7+AB7+X7+T7+N7+G7</f>
        <v>12</v>
      </c>
      <c r="DD7" s="132"/>
    </row>
    <row r="8" spans="1:108" ht="39" customHeight="1">
      <c r="A8" s="8">
        <v>912</v>
      </c>
      <c r="B8" s="9" t="s">
        <v>6</v>
      </c>
      <c r="C8" s="9"/>
      <c r="D8" s="98">
        <v>1</v>
      </c>
      <c r="E8" s="99">
        <v>1</v>
      </c>
      <c r="F8" s="95">
        <v>1</v>
      </c>
      <c r="G8" s="100">
        <f t="shared" si="0"/>
        <v>1</v>
      </c>
      <c r="H8" s="26"/>
      <c r="I8" s="45">
        <v>0</v>
      </c>
      <c r="J8" s="45">
        <v>0</v>
      </c>
      <c r="K8" s="73">
        <v>0</v>
      </c>
      <c r="L8" s="73">
        <v>1</v>
      </c>
      <c r="M8" s="46">
        <v>1</v>
      </c>
      <c r="N8" s="52">
        <f>L8*M8</f>
        <v>1</v>
      </c>
      <c r="O8" s="45">
        <v>0</v>
      </c>
      <c r="P8" s="45">
        <v>0</v>
      </c>
      <c r="Q8" s="45">
        <v>0</v>
      </c>
      <c r="R8" s="73">
        <v>1</v>
      </c>
      <c r="S8" s="46">
        <v>1</v>
      </c>
      <c r="T8" s="52">
        <f t="shared" si="1"/>
        <v>1</v>
      </c>
      <c r="U8" s="1" t="s">
        <v>8</v>
      </c>
      <c r="V8" s="25">
        <v>1</v>
      </c>
      <c r="W8" s="5">
        <v>1</v>
      </c>
      <c r="X8" s="10">
        <f t="shared" si="2"/>
        <v>1</v>
      </c>
      <c r="Y8" s="23" t="s">
        <v>38</v>
      </c>
      <c r="Z8" s="11">
        <v>1</v>
      </c>
      <c r="AA8" s="10">
        <v>1</v>
      </c>
      <c r="AB8" s="10">
        <f t="shared" si="3"/>
        <v>1</v>
      </c>
      <c r="AC8" s="6"/>
      <c r="AD8" s="43">
        <v>1</v>
      </c>
      <c r="AE8" s="88">
        <v>1</v>
      </c>
      <c r="AF8" s="60">
        <v>1</v>
      </c>
      <c r="AG8" s="89">
        <f t="shared" si="4"/>
        <v>1</v>
      </c>
      <c r="AH8" s="43">
        <v>1</v>
      </c>
      <c r="AI8" s="88">
        <f t="shared" si="5"/>
        <v>1</v>
      </c>
      <c r="AJ8" s="94">
        <v>1</v>
      </c>
      <c r="AK8" s="89">
        <f t="shared" si="6"/>
        <v>1</v>
      </c>
      <c r="AL8" s="90">
        <v>13544.7</v>
      </c>
      <c r="AM8" s="29">
        <v>13544.7</v>
      </c>
      <c r="AN8" s="29">
        <f t="shared" si="7"/>
        <v>1</v>
      </c>
      <c r="AO8" s="30">
        <v>1</v>
      </c>
      <c r="AP8" s="30">
        <v>1</v>
      </c>
      <c r="AQ8" s="60">
        <v>1</v>
      </c>
      <c r="AR8" s="60">
        <f t="shared" si="8"/>
        <v>1</v>
      </c>
      <c r="AS8" s="90">
        <v>0</v>
      </c>
      <c r="AT8" s="30">
        <v>0</v>
      </c>
      <c r="AU8" s="29" t="e">
        <f t="shared" si="9"/>
        <v>#DIV/0!</v>
      </c>
      <c r="AV8" s="75">
        <v>1</v>
      </c>
      <c r="AW8" s="30">
        <v>1</v>
      </c>
      <c r="AX8" s="60">
        <v>1</v>
      </c>
      <c r="AY8" s="60">
        <f t="shared" si="10"/>
        <v>1</v>
      </c>
      <c r="AZ8" s="80">
        <v>13544.7</v>
      </c>
      <c r="BA8" s="80">
        <v>13544.7</v>
      </c>
      <c r="BB8" s="6">
        <f t="shared" si="11"/>
        <v>1</v>
      </c>
      <c r="BC8" s="6">
        <v>1</v>
      </c>
      <c r="BD8" s="55">
        <v>1</v>
      </c>
      <c r="BE8" s="55">
        <f t="shared" si="12"/>
        <v>1</v>
      </c>
      <c r="BF8" s="79" t="s">
        <v>47</v>
      </c>
      <c r="BG8" s="6">
        <v>1</v>
      </c>
      <c r="BH8" s="55">
        <v>1</v>
      </c>
      <c r="BI8" s="55">
        <f t="shared" si="13"/>
        <v>1</v>
      </c>
      <c r="BJ8" s="79" t="s">
        <v>47</v>
      </c>
      <c r="BK8" s="25">
        <v>1</v>
      </c>
      <c r="BL8" s="55">
        <v>1</v>
      </c>
      <c r="BM8" s="55">
        <f t="shared" si="14"/>
        <v>1</v>
      </c>
      <c r="BN8" s="68" t="s">
        <v>47</v>
      </c>
      <c r="BO8" s="68">
        <v>1</v>
      </c>
      <c r="BP8" s="61">
        <v>1</v>
      </c>
      <c r="BQ8" s="61">
        <f t="shared" si="15"/>
        <v>1</v>
      </c>
      <c r="BR8" s="25"/>
      <c r="BS8" s="25" t="s">
        <v>47</v>
      </c>
      <c r="BT8" s="25">
        <v>1</v>
      </c>
      <c r="BU8" s="55">
        <v>1</v>
      </c>
      <c r="BV8" s="55">
        <f>BU8*BT8</f>
        <v>1</v>
      </c>
      <c r="BW8" s="6"/>
      <c r="BX8" s="22" t="s">
        <v>47</v>
      </c>
      <c r="BY8" s="23">
        <v>1</v>
      </c>
      <c r="BZ8" s="55">
        <v>1</v>
      </c>
      <c r="CA8" s="55">
        <f>BZ8*BY8</f>
        <v>1</v>
      </c>
      <c r="CB8" s="22" t="s">
        <v>47</v>
      </c>
      <c r="CC8" s="25">
        <v>1</v>
      </c>
      <c r="CD8" s="55">
        <v>1</v>
      </c>
      <c r="CE8" s="55">
        <f t="shared" si="16"/>
        <v>1</v>
      </c>
      <c r="CF8" s="31">
        <v>0</v>
      </c>
      <c r="CG8" s="1">
        <v>0</v>
      </c>
      <c r="CH8" s="1">
        <v>616</v>
      </c>
      <c r="CI8" s="1">
        <v>0</v>
      </c>
      <c r="CJ8" s="1">
        <v>0</v>
      </c>
      <c r="CK8" s="25">
        <v>0</v>
      </c>
      <c r="CL8" s="35">
        <v>1</v>
      </c>
      <c r="CM8" s="35">
        <v>1</v>
      </c>
      <c r="CN8" s="17">
        <v>1</v>
      </c>
      <c r="CO8" s="17">
        <f t="shared" si="17"/>
        <v>1</v>
      </c>
      <c r="CP8" s="34" t="s">
        <v>47</v>
      </c>
      <c r="CQ8" s="35">
        <v>1</v>
      </c>
      <c r="CR8" s="17">
        <v>1</v>
      </c>
      <c r="CS8" s="17">
        <f t="shared" si="18"/>
        <v>1</v>
      </c>
      <c r="CT8" s="35"/>
      <c r="CU8" s="34" t="s">
        <v>8</v>
      </c>
      <c r="CV8" s="35">
        <v>1</v>
      </c>
      <c r="CW8" s="17">
        <v>1</v>
      </c>
      <c r="CX8" s="17">
        <f t="shared" si="19"/>
        <v>1</v>
      </c>
      <c r="CY8" s="40" t="s">
        <v>58</v>
      </c>
      <c r="CZ8" s="35">
        <v>0</v>
      </c>
      <c r="DA8" s="17">
        <v>1</v>
      </c>
      <c r="DB8" s="17">
        <f t="shared" si="20"/>
        <v>0</v>
      </c>
      <c r="DC8" s="18">
        <f>DB8+CX8+CS8+CO8+CE8+CA8+BV8+BQ8+BM8+BI8+BE8+AY8+AR8+AK8+AG8+AB8+X8+T8+N8+G8</f>
        <v>19</v>
      </c>
      <c r="DD8" s="132"/>
    </row>
    <row r="9" spans="1:108" ht="39" customHeight="1">
      <c r="A9" s="8">
        <v>919</v>
      </c>
      <c r="B9" s="9" t="s">
        <v>3</v>
      </c>
      <c r="C9" s="9"/>
      <c r="D9" s="98">
        <v>1</v>
      </c>
      <c r="E9" s="99">
        <v>1</v>
      </c>
      <c r="F9" s="95">
        <v>1</v>
      </c>
      <c r="G9" s="100">
        <f t="shared" si="0"/>
        <v>1</v>
      </c>
      <c r="H9" s="26"/>
      <c r="I9" s="45">
        <v>23541.3</v>
      </c>
      <c r="J9" s="45">
        <v>26360</v>
      </c>
      <c r="K9" s="74">
        <f>I9/J9</f>
        <v>0.8930690440060698</v>
      </c>
      <c r="L9" s="73">
        <v>0</v>
      </c>
      <c r="M9" s="46">
        <v>1</v>
      </c>
      <c r="N9" s="52">
        <f>L9*M9</f>
        <v>0</v>
      </c>
      <c r="O9" s="45">
        <v>24541.9</v>
      </c>
      <c r="P9" s="45">
        <v>38310</v>
      </c>
      <c r="Q9" s="48">
        <f>O9/P9</f>
        <v>0.640613416862438</v>
      </c>
      <c r="R9" s="73">
        <v>1</v>
      </c>
      <c r="S9" s="46">
        <v>1</v>
      </c>
      <c r="T9" s="52">
        <f t="shared" si="1"/>
        <v>1</v>
      </c>
      <c r="U9" s="1" t="s">
        <v>8</v>
      </c>
      <c r="V9" s="25">
        <v>1</v>
      </c>
      <c r="W9" s="5">
        <v>1</v>
      </c>
      <c r="X9" s="10">
        <f t="shared" si="2"/>
        <v>1</v>
      </c>
      <c r="Y9" s="23" t="s">
        <v>38</v>
      </c>
      <c r="Z9" s="11">
        <v>1</v>
      </c>
      <c r="AA9" s="10">
        <v>1</v>
      </c>
      <c r="AB9" s="10">
        <f t="shared" si="3"/>
        <v>1</v>
      </c>
      <c r="AC9" s="6"/>
      <c r="AD9" s="43">
        <v>1</v>
      </c>
      <c r="AE9" s="88">
        <v>1</v>
      </c>
      <c r="AF9" s="60">
        <v>1</v>
      </c>
      <c r="AG9" s="89">
        <f t="shared" si="4"/>
        <v>1</v>
      </c>
      <c r="AH9" s="43">
        <v>1</v>
      </c>
      <c r="AI9" s="88">
        <f t="shared" si="5"/>
        <v>1</v>
      </c>
      <c r="AJ9" s="94">
        <v>1</v>
      </c>
      <c r="AK9" s="89">
        <f t="shared" si="6"/>
        <v>1</v>
      </c>
      <c r="AL9" s="90">
        <v>9691.9</v>
      </c>
      <c r="AM9" s="29">
        <v>9781.6</v>
      </c>
      <c r="AN9" s="29">
        <f t="shared" si="7"/>
        <v>0.9908297211090209</v>
      </c>
      <c r="AO9" s="30">
        <v>1</v>
      </c>
      <c r="AP9" s="30">
        <v>1</v>
      </c>
      <c r="AQ9" s="60">
        <v>1</v>
      </c>
      <c r="AR9" s="60">
        <f t="shared" si="8"/>
        <v>1</v>
      </c>
      <c r="AS9" s="90">
        <v>1217.7</v>
      </c>
      <c r="AT9" s="30">
        <v>1217.7</v>
      </c>
      <c r="AU9" s="29">
        <f t="shared" si="9"/>
        <v>1</v>
      </c>
      <c r="AV9" s="75">
        <v>1</v>
      </c>
      <c r="AW9" s="30">
        <v>1</v>
      </c>
      <c r="AX9" s="60">
        <v>1</v>
      </c>
      <c r="AY9" s="60">
        <f t="shared" si="10"/>
        <v>1</v>
      </c>
      <c r="AZ9" s="80">
        <v>10909.6</v>
      </c>
      <c r="BA9" s="80">
        <v>10999.3</v>
      </c>
      <c r="BB9" s="6">
        <f t="shared" si="11"/>
        <v>0.9918449355868102</v>
      </c>
      <c r="BC9" s="6">
        <v>1</v>
      </c>
      <c r="BD9" s="55">
        <v>1</v>
      </c>
      <c r="BE9" s="55">
        <f t="shared" si="12"/>
        <v>1</v>
      </c>
      <c r="BF9" s="79" t="s">
        <v>47</v>
      </c>
      <c r="BG9" s="6">
        <v>1</v>
      </c>
      <c r="BH9" s="55">
        <v>1</v>
      </c>
      <c r="BI9" s="55">
        <f t="shared" si="13"/>
        <v>1</v>
      </c>
      <c r="BJ9" s="79" t="s">
        <v>8</v>
      </c>
      <c r="BK9" s="25">
        <v>1</v>
      </c>
      <c r="BL9" s="55">
        <v>1</v>
      </c>
      <c r="BM9" s="55">
        <f t="shared" si="14"/>
        <v>1</v>
      </c>
      <c r="BN9" s="68" t="s">
        <v>47</v>
      </c>
      <c r="BO9" s="68">
        <v>1</v>
      </c>
      <c r="BP9" s="61">
        <v>1</v>
      </c>
      <c r="BQ9" s="61">
        <f t="shared" si="15"/>
        <v>1</v>
      </c>
      <c r="BR9" s="25"/>
      <c r="BS9" s="25" t="s">
        <v>47</v>
      </c>
      <c r="BT9" s="25">
        <v>1</v>
      </c>
      <c r="BU9" s="55">
        <v>1</v>
      </c>
      <c r="BV9" s="55">
        <f>BU9*BT9</f>
        <v>1</v>
      </c>
      <c r="BW9" s="6"/>
      <c r="BX9" s="22" t="s">
        <v>47</v>
      </c>
      <c r="BY9" s="23">
        <v>1</v>
      </c>
      <c r="BZ9" s="60">
        <v>1</v>
      </c>
      <c r="CA9" s="55">
        <f>BZ9*BY9</f>
        <v>1</v>
      </c>
      <c r="CB9" s="22" t="s">
        <v>47</v>
      </c>
      <c r="CC9" s="30">
        <v>1</v>
      </c>
      <c r="CD9" s="60">
        <v>1</v>
      </c>
      <c r="CE9" s="55">
        <f t="shared" si="16"/>
        <v>1</v>
      </c>
      <c r="CF9" s="44">
        <v>0.334</v>
      </c>
      <c r="CG9" s="1">
        <v>1712.7</v>
      </c>
      <c r="CH9" s="1">
        <v>4981.9</v>
      </c>
      <c r="CI9" s="1">
        <v>1269.4</v>
      </c>
      <c r="CJ9" s="1">
        <v>11</v>
      </c>
      <c r="CK9" s="25">
        <v>0</v>
      </c>
      <c r="CL9" s="35">
        <v>1</v>
      </c>
      <c r="CM9" s="35">
        <v>-1</v>
      </c>
      <c r="CN9" s="17">
        <v>1</v>
      </c>
      <c r="CO9" s="17">
        <f t="shared" si="17"/>
        <v>-1</v>
      </c>
      <c r="CP9" s="34" t="s">
        <v>47</v>
      </c>
      <c r="CQ9" s="35">
        <v>1</v>
      </c>
      <c r="CR9" s="17">
        <v>1</v>
      </c>
      <c r="CS9" s="17">
        <f t="shared" si="18"/>
        <v>1</v>
      </c>
      <c r="CT9" s="35"/>
      <c r="CU9" s="34" t="s">
        <v>8</v>
      </c>
      <c r="CV9" s="35">
        <v>1</v>
      </c>
      <c r="CW9" s="17">
        <v>1</v>
      </c>
      <c r="CX9" s="17">
        <f t="shared" si="19"/>
        <v>1</v>
      </c>
      <c r="CY9" s="40" t="s">
        <v>58</v>
      </c>
      <c r="CZ9" s="35">
        <v>0</v>
      </c>
      <c r="DA9" s="17">
        <v>1</v>
      </c>
      <c r="DB9" s="17">
        <f t="shared" si="20"/>
        <v>0</v>
      </c>
      <c r="DC9" s="18">
        <f>DB9+CX9+CS9+CO9+CE9+CA9+BV9+BQ9+BM9+BI9+BE9+AY9+AR9+AK9+AG9+AB9+X9+T9+N9+G9</f>
        <v>16</v>
      </c>
      <c r="DD9" s="132"/>
    </row>
    <row r="10" spans="1:108" ht="60.75" customHeight="1">
      <c r="A10" s="8">
        <v>936</v>
      </c>
      <c r="B10" s="9" t="s">
        <v>7</v>
      </c>
      <c r="C10" s="9"/>
      <c r="D10" s="45">
        <v>1</v>
      </c>
      <c r="E10" s="99">
        <v>1</v>
      </c>
      <c r="F10" s="95">
        <v>1</v>
      </c>
      <c r="G10" s="100">
        <f t="shared" si="0"/>
        <v>1</v>
      </c>
      <c r="H10" s="26"/>
      <c r="I10" s="45">
        <v>2599.3</v>
      </c>
      <c r="J10" s="45">
        <v>657.8</v>
      </c>
      <c r="K10" s="74">
        <f>I10/J10</f>
        <v>3.9515050167224084</v>
      </c>
      <c r="L10" s="73">
        <v>0</v>
      </c>
      <c r="M10" s="46">
        <v>1</v>
      </c>
      <c r="N10" s="52">
        <f>L10*M10</f>
        <v>0</v>
      </c>
      <c r="O10" s="45">
        <v>0</v>
      </c>
      <c r="P10" s="45">
        <v>0</v>
      </c>
      <c r="Q10" s="45">
        <v>0</v>
      </c>
      <c r="R10" s="73">
        <v>1</v>
      </c>
      <c r="S10" s="95">
        <v>1</v>
      </c>
      <c r="T10" s="96">
        <f t="shared" si="1"/>
        <v>1</v>
      </c>
      <c r="U10" s="1" t="s">
        <v>8</v>
      </c>
      <c r="V10" s="25">
        <v>1</v>
      </c>
      <c r="W10" s="5">
        <v>1</v>
      </c>
      <c r="X10" s="10">
        <f t="shared" si="2"/>
        <v>1</v>
      </c>
      <c r="Y10" s="23" t="s">
        <v>38</v>
      </c>
      <c r="Z10" s="11">
        <v>1</v>
      </c>
      <c r="AA10" s="10">
        <v>1</v>
      </c>
      <c r="AB10" s="10">
        <f t="shared" si="3"/>
        <v>1</v>
      </c>
      <c r="AC10" s="6"/>
      <c r="AD10" s="43">
        <v>1</v>
      </c>
      <c r="AE10" s="88">
        <v>1</v>
      </c>
      <c r="AF10" s="60">
        <v>1</v>
      </c>
      <c r="AG10" s="89">
        <f t="shared" si="4"/>
        <v>1</v>
      </c>
      <c r="AH10" s="43">
        <v>1</v>
      </c>
      <c r="AI10" s="88">
        <f t="shared" si="5"/>
        <v>1</v>
      </c>
      <c r="AJ10" s="94">
        <v>1</v>
      </c>
      <c r="AK10" s="89">
        <f t="shared" si="6"/>
        <v>1</v>
      </c>
      <c r="AL10" s="90">
        <v>78242.5</v>
      </c>
      <c r="AM10" s="29">
        <v>79029.3</v>
      </c>
      <c r="AN10" s="29">
        <f t="shared" si="7"/>
        <v>0.990044198797155</v>
      </c>
      <c r="AO10" s="30">
        <v>1</v>
      </c>
      <c r="AP10" s="30">
        <v>1</v>
      </c>
      <c r="AQ10" s="60">
        <v>1</v>
      </c>
      <c r="AR10" s="60">
        <f t="shared" si="8"/>
        <v>1</v>
      </c>
      <c r="AS10" s="90">
        <v>286154.4</v>
      </c>
      <c r="AT10" s="30">
        <v>298014.8</v>
      </c>
      <c r="AU10" s="29">
        <f t="shared" si="9"/>
        <v>0.9602019765461314</v>
      </c>
      <c r="AV10" s="75"/>
      <c r="AW10" s="30"/>
      <c r="AX10" s="60">
        <v>1</v>
      </c>
      <c r="AY10" s="60">
        <f t="shared" si="10"/>
        <v>0</v>
      </c>
      <c r="AZ10" s="80">
        <v>364396.9</v>
      </c>
      <c r="BA10" s="80">
        <v>377044.1</v>
      </c>
      <c r="BB10" s="6">
        <f t="shared" si="11"/>
        <v>0.9664569741311428</v>
      </c>
      <c r="BC10" s="6">
        <v>0.8</v>
      </c>
      <c r="BD10" s="55">
        <v>1</v>
      </c>
      <c r="BE10" s="55">
        <f t="shared" si="12"/>
        <v>0.8</v>
      </c>
      <c r="BF10" s="79" t="s">
        <v>8</v>
      </c>
      <c r="BG10" s="6">
        <v>-1</v>
      </c>
      <c r="BH10" s="55">
        <v>1</v>
      </c>
      <c r="BI10" s="55">
        <f t="shared" si="13"/>
        <v>-1</v>
      </c>
      <c r="BJ10" s="79" t="s">
        <v>8</v>
      </c>
      <c r="BK10" s="25">
        <v>-1</v>
      </c>
      <c r="BL10" s="55">
        <v>1</v>
      </c>
      <c r="BM10" s="55">
        <f t="shared" si="14"/>
        <v>-1</v>
      </c>
      <c r="BN10" s="68" t="s">
        <v>47</v>
      </c>
      <c r="BO10" s="68">
        <v>1</v>
      </c>
      <c r="BP10" s="61">
        <v>1</v>
      </c>
      <c r="BQ10" s="61">
        <f t="shared" si="15"/>
        <v>1</v>
      </c>
      <c r="BR10" s="25"/>
      <c r="BS10" s="25" t="s">
        <v>47</v>
      </c>
      <c r="BT10" s="25">
        <v>1</v>
      </c>
      <c r="BU10" s="55">
        <v>1</v>
      </c>
      <c r="BV10" s="55">
        <f>BU10*BT10</f>
        <v>1</v>
      </c>
      <c r="BW10" s="6"/>
      <c r="BX10" s="37" t="s">
        <v>98</v>
      </c>
      <c r="BY10" s="23">
        <v>1</v>
      </c>
      <c r="BZ10" s="62">
        <v>1</v>
      </c>
      <c r="CA10" s="55">
        <f>BZ10*BY10</f>
        <v>1</v>
      </c>
      <c r="CB10" s="37" t="s">
        <v>47</v>
      </c>
      <c r="CC10" s="71">
        <v>1</v>
      </c>
      <c r="CD10" s="62">
        <v>1</v>
      </c>
      <c r="CE10" s="55">
        <f t="shared" si="16"/>
        <v>1</v>
      </c>
      <c r="CF10" s="142">
        <v>0.917</v>
      </c>
      <c r="CG10" s="43">
        <v>192894.25</v>
      </c>
      <c r="CH10" s="43">
        <v>210402.95</v>
      </c>
      <c r="CI10" s="43">
        <v>4457.6</v>
      </c>
      <c r="CJ10" s="43">
        <v>0</v>
      </c>
      <c r="CK10" s="30">
        <v>4</v>
      </c>
      <c r="CL10" s="34">
        <v>1</v>
      </c>
      <c r="CM10" s="34">
        <v>1</v>
      </c>
      <c r="CN10" s="32">
        <v>1</v>
      </c>
      <c r="CO10" s="32">
        <f t="shared" si="17"/>
        <v>1</v>
      </c>
      <c r="CP10" s="34" t="s">
        <v>47</v>
      </c>
      <c r="CQ10" s="35">
        <v>1</v>
      </c>
      <c r="CR10" s="17">
        <v>1</v>
      </c>
      <c r="CS10" s="17">
        <f t="shared" si="18"/>
        <v>1</v>
      </c>
      <c r="CT10" s="34"/>
      <c r="CU10" s="34" t="s">
        <v>8</v>
      </c>
      <c r="CV10" s="34">
        <v>1</v>
      </c>
      <c r="CW10" s="32">
        <v>1</v>
      </c>
      <c r="CX10" s="17">
        <f t="shared" si="19"/>
        <v>1</v>
      </c>
      <c r="CY10" s="40" t="s">
        <v>58</v>
      </c>
      <c r="CZ10" s="34">
        <v>0</v>
      </c>
      <c r="DA10" s="32">
        <v>1</v>
      </c>
      <c r="DB10" s="17">
        <f t="shared" si="20"/>
        <v>0</v>
      </c>
      <c r="DC10" s="18">
        <f>DB10+CX10+CS10+CO10+CE10+CA10+BV10+BQ10+BM10+BI10+BE10+AY10+AR10+AK10+AG10+AB10+X10+T10+N10+G10</f>
        <v>12.8</v>
      </c>
      <c r="DD10" s="132"/>
    </row>
    <row r="11" spans="1:108" ht="63.75">
      <c r="A11" s="8">
        <v>941</v>
      </c>
      <c r="B11" s="82" t="s">
        <v>103</v>
      </c>
      <c r="C11" s="1"/>
      <c r="D11" s="45">
        <v>1</v>
      </c>
      <c r="E11" s="45">
        <v>1</v>
      </c>
      <c r="F11" s="95">
        <v>1</v>
      </c>
      <c r="G11" s="100">
        <f t="shared" si="0"/>
        <v>1</v>
      </c>
      <c r="H11" s="45"/>
      <c r="I11" s="45">
        <v>0</v>
      </c>
      <c r="J11" s="45">
        <v>0</v>
      </c>
      <c r="K11" s="45">
        <v>0</v>
      </c>
      <c r="L11" s="45">
        <v>1</v>
      </c>
      <c r="M11" s="55">
        <v>1</v>
      </c>
      <c r="N11" s="97">
        <v>1</v>
      </c>
      <c r="O11" s="1">
        <v>0</v>
      </c>
      <c r="P11" s="1">
        <v>0</v>
      </c>
      <c r="Q11" s="1">
        <v>0</v>
      </c>
      <c r="R11" s="1">
        <v>1</v>
      </c>
      <c r="S11" s="95">
        <v>1</v>
      </c>
      <c r="T11" s="96">
        <f t="shared" si="1"/>
        <v>1</v>
      </c>
      <c r="U11" s="1" t="s">
        <v>47</v>
      </c>
      <c r="V11" s="1">
        <v>1</v>
      </c>
      <c r="W11" s="55">
        <v>1</v>
      </c>
      <c r="X11" s="55">
        <f t="shared" si="2"/>
        <v>1</v>
      </c>
      <c r="Y11" s="23" t="s">
        <v>38</v>
      </c>
      <c r="Z11" s="101">
        <v>1</v>
      </c>
      <c r="AA11" s="55">
        <v>1</v>
      </c>
      <c r="AB11" s="55">
        <f t="shared" si="3"/>
        <v>1</v>
      </c>
      <c r="AC11" s="6"/>
      <c r="AD11" s="43">
        <v>1</v>
      </c>
      <c r="AE11" s="88">
        <v>1</v>
      </c>
      <c r="AF11" s="60">
        <v>1</v>
      </c>
      <c r="AG11" s="89">
        <f t="shared" si="4"/>
        <v>1</v>
      </c>
      <c r="AH11" s="43">
        <v>1</v>
      </c>
      <c r="AI11" s="88">
        <f t="shared" si="5"/>
        <v>1</v>
      </c>
      <c r="AJ11" s="94">
        <v>1</v>
      </c>
      <c r="AK11" s="89">
        <f t="shared" si="6"/>
        <v>1</v>
      </c>
      <c r="AL11" s="91">
        <v>1345</v>
      </c>
      <c r="AM11" s="43">
        <v>1348.6</v>
      </c>
      <c r="AN11" s="29">
        <f t="shared" si="7"/>
        <v>0.997330565030402</v>
      </c>
      <c r="AO11" s="30">
        <v>1</v>
      </c>
      <c r="AP11" s="30">
        <v>1</v>
      </c>
      <c r="AQ11" s="60">
        <v>1</v>
      </c>
      <c r="AR11" s="60">
        <f t="shared" si="8"/>
        <v>1</v>
      </c>
      <c r="AS11" s="91">
        <v>0</v>
      </c>
      <c r="AT11" s="43">
        <v>0</v>
      </c>
      <c r="AU11" s="29" t="e">
        <f t="shared" si="9"/>
        <v>#DIV/0!</v>
      </c>
      <c r="AV11" s="75">
        <v>1</v>
      </c>
      <c r="AW11" s="30">
        <v>1</v>
      </c>
      <c r="AX11" s="60">
        <v>1</v>
      </c>
      <c r="AY11" s="60">
        <f t="shared" si="10"/>
        <v>1</v>
      </c>
      <c r="AZ11" s="83">
        <v>1345</v>
      </c>
      <c r="BA11" s="83">
        <v>1348.6</v>
      </c>
      <c r="BB11" s="6">
        <f t="shared" si="11"/>
        <v>0.997330565030402</v>
      </c>
      <c r="BC11" s="1">
        <v>1</v>
      </c>
      <c r="BD11" s="55">
        <v>1</v>
      </c>
      <c r="BE11" s="55">
        <f t="shared" si="12"/>
        <v>1</v>
      </c>
      <c r="BF11" s="85" t="s">
        <v>47</v>
      </c>
      <c r="BG11" s="1">
        <v>1</v>
      </c>
      <c r="BH11" s="55">
        <v>1</v>
      </c>
      <c r="BI11" s="55">
        <f t="shared" si="13"/>
        <v>1</v>
      </c>
      <c r="BJ11" s="85" t="s">
        <v>8</v>
      </c>
      <c r="BK11" s="1">
        <v>-1</v>
      </c>
      <c r="BL11" s="55">
        <v>1</v>
      </c>
      <c r="BM11" s="55">
        <f t="shared" si="14"/>
        <v>-1</v>
      </c>
      <c r="BN11" s="30" t="s">
        <v>47</v>
      </c>
      <c r="BO11" s="68">
        <v>1</v>
      </c>
      <c r="BP11" s="61">
        <v>1</v>
      </c>
      <c r="BQ11" s="61">
        <f t="shared" si="15"/>
        <v>1</v>
      </c>
      <c r="BR11" s="25"/>
      <c r="BS11" s="25" t="s">
        <v>47</v>
      </c>
      <c r="BT11" s="25">
        <v>1</v>
      </c>
      <c r="BU11" s="55">
        <v>1</v>
      </c>
      <c r="BV11" s="55">
        <v>1</v>
      </c>
      <c r="BW11" s="1"/>
      <c r="BX11" s="1" t="s">
        <v>47</v>
      </c>
      <c r="BY11" s="23">
        <v>1</v>
      </c>
      <c r="BZ11" s="55">
        <v>1</v>
      </c>
      <c r="CA11" s="55">
        <v>1</v>
      </c>
      <c r="CB11" s="1" t="s">
        <v>47</v>
      </c>
      <c r="CC11" s="1">
        <v>1</v>
      </c>
      <c r="CD11" s="55">
        <v>1</v>
      </c>
      <c r="CE11" s="55">
        <f t="shared" si="16"/>
        <v>1</v>
      </c>
      <c r="CF11" s="31">
        <v>0</v>
      </c>
      <c r="CG11" s="1">
        <v>0</v>
      </c>
      <c r="CH11" s="1">
        <v>16</v>
      </c>
      <c r="CI11" s="1">
        <v>0</v>
      </c>
      <c r="CJ11" s="1">
        <v>1</v>
      </c>
      <c r="CK11" s="1">
        <v>0</v>
      </c>
      <c r="CL11" s="1">
        <v>1</v>
      </c>
      <c r="CM11" s="1">
        <v>1</v>
      </c>
      <c r="CN11" s="55">
        <v>1</v>
      </c>
      <c r="CO11" s="55">
        <f t="shared" si="17"/>
        <v>1</v>
      </c>
      <c r="CP11" s="34" t="s">
        <v>47</v>
      </c>
      <c r="CQ11" s="1">
        <v>1</v>
      </c>
      <c r="CR11" s="55">
        <v>1</v>
      </c>
      <c r="CS11" s="55">
        <f t="shared" si="18"/>
        <v>1</v>
      </c>
      <c r="CT11" s="1"/>
      <c r="CU11" s="1" t="s">
        <v>8</v>
      </c>
      <c r="CV11" s="1">
        <v>1</v>
      </c>
      <c r="CW11" s="55">
        <v>1</v>
      </c>
      <c r="CX11" s="55">
        <f t="shared" si="19"/>
        <v>1</v>
      </c>
      <c r="CY11" s="40" t="s">
        <v>58</v>
      </c>
      <c r="CZ11" s="1">
        <v>0</v>
      </c>
      <c r="DA11" s="55">
        <v>1</v>
      </c>
      <c r="DB11" s="55">
        <f t="shared" si="20"/>
        <v>0</v>
      </c>
      <c r="DC11" s="18">
        <f>G11+N11+T11+X11+AB11+AG11+AK11+AR11+AY11+BE11+BI11+BM11+BQ11+BV11+CA11+CE11+CO11+CS11+CX11+DB11</f>
        <v>17</v>
      </c>
      <c r="DD11" s="132"/>
    </row>
    <row r="12" spans="1:108" ht="25.5">
      <c r="A12" s="8">
        <v>943</v>
      </c>
      <c r="B12" s="9" t="s">
        <v>104</v>
      </c>
      <c r="C12" s="1"/>
      <c r="D12" s="45">
        <v>1</v>
      </c>
      <c r="E12" s="45">
        <v>1</v>
      </c>
      <c r="F12" s="95">
        <v>1</v>
      </c>
      <c r="G12" s="100">
        <f t="shared" si="0"/>
        <v>1</v>
      </c>
      <c r="H12" s="45"/>
      <c r="I12" s="45">
        <v>0</v>
      </c>
      <c r="J12" s="45">
        <v>0</v>
      </c>
      <c r="K12" s="45">
        <v>0</v>
      </c>
      <c r="L12" s="45">
        <v>1</v>
      </c>
      <c r="M12" s="55">
        <v>1</v>
      </c>
      <c r="N12" s="97">
        <v>1</v>
      </c>
      <c r="O12" s="1">
        <v>0</v>
      </c>
      <c r="P12" s="1">
        <v>0</v>
      </c>
      <c r="Q12" s="1">
        <v>0</v>
      </c>
      <c r="R12" s="1">
        <v>1</v>
      </c>
      <c r="S12" s="95">
        <v>1</v>
      </c>
      <c r="T12" s="96">
        <f t="shared" si="1"/>
        <v>1</v>
      </c>
      <c r="U12" s="1" t="s">
        <v>47</v>
      </c>
      <c r="V12" s="1">
        <v>1</v>
      </c>
      <c r="W12" s="55">
        <v>1</v>
      </c>
      <c r="X12" s="55">
        <f t="shared" si="2"/>
        <v>1</v>
      </c>
      <c r="Y12" s="23" t="s">
        <v>38</v>
      </c>
      <c r="Z12" s="101">
        <v>1</v>
      </c>
      <c r="AA12" s="55">
        <v>1</v>
      </c>
      <c r="AB12" s="55">
        <f t="shared" si="3"/>
        <v>1</v>
      </c>
      <c r="AC12" s="6"/>
      <c r="AD12" s="43">
        <v>1</v>
      </c>
      <c r="AE12" s="88">
        <v>1</v>
      </c>
      <c r="AF12" s="60">
        <v>1</v>
      </c>
      <c r="AG12" s="89">
        <f t="shared" si="4"/>
        <v>1</v>
      </c>
      <c r="AH12" s="43">
        <v>1</v>
      </c>
      <c r="AI12" s="88">
        <f t="shared" si="5"/>
        <v>1</v>
      </c>
      <c r="AJ12" s="94">
        <v>1</v>
      </c>
      <c r="AK12" s="89">
        <f t="shared" si="6"/>
        <v>1</v>
      </c>
      <c r="AL12" s="91">
        <v>138</v>
      </c>
      <c r="AM12" s="29">
        <v>138</v>
      </c>
      <c r="AN12" s="29">
        <f t="shared" si="7"/>
        <v>1</v>
      </c>
      <c r="AO12" s="30">
        <v>1</v>
      </c>
      <c r="AP12" s="30">
        <v>1</v>
      </c>
      <c r="AQ12" s="60">
        <v>1</v>
      </c>
      <c r="AR12" s="60">
        <f t="shared" si="8"/>
        <v>1</v>
      </c>
      <c r="AS12" s="91">
        <v>0</v>
      </c>
      <c r="AT12" s="30">
        <v>0</v>
      </c>
      <c r="AU12" s="29" t="e">
        <f t="shared" si="9"/>
        <v>#DIV/0!</v>
      </c>
      <c r="AV12" s="75">
        <v>1</v>
      </c>
      <c r="AW12" s="30">
        <v>1</v>
      </c>
      <c r="AX12" s="60">
        <v>1</v>
      </c>
      <c r="AY12" s="60">
        <f t="shared" si="10"/>
        <v>1</v>
      </c>
      <c r="AZ12" s="83">
        <v>138</v>
      </c>
      <c r="BA12" s="83">
        <v>138.1</v>
      </c>
      <c r="BB12" s="6">
        <f t="shared" si="11"/>
        <v>0.999275887038378</v>
      </c>
      <c r="BC12" s="1">
        <v>1</v>
      </c>
      <c r="BD12" s="55">
        <v>1</v>
      </c>
      <c r="BE12" s="55">
        <f t="shared" si="12"/>
        <v>1</v>
      </c>
      <c r="BF12" s="85" t="s">
        <v>47</v>
      </c>
      <c r="BG12" s="1">
        <v>1</v>
      </c>
      <c r="BH12" s="55">
        <v>1</v>
      </c>
      <c r="BI12" s="55">
        <f t="shared" si="13"/>
        <v>1</v>
      </c>
      <c r="BJ12" s="85" t="s">
        <v>8</v>
      </c>
      <c r="BK12" s="1">
        <v>-1</v>
      </c>
      <c r="BL12" s="55">
        <v>1</v>
      </c>
      <c r="BM12" s="55">
        <f t="shared" si="14"/>
        <v>-1</v>
      </c>
      <c r="BN12" s="30" t="s">
        <v>47</v>
      </c>
      <c r="BO12" s="68">
        <v>1</v>
      </c>
      <c r="BP12" s="61">
        <v>1</v>
      </c>
      <c r="BQ12" s="61">
        <v>1</v>
      </c>
      <c r="BR12" s="25"/>
      <c r="BS12" s="25" t="s">
        <v>47</v>
      </c>
      <c r="BT12" s="25">
        <v>1</v>
      </c>
      <c r="BU12" s="55">
        <v>1</v>
      </c>
      <c r="BV12" s="55">
        <v>1</v>
      </c>
      <c r="BW12" s="1"/>
      <c r="BX12" s="1" t="s">
        <v>47</v>
      </c>
      <c r="BY12" s="23">
        <v>1</v>
      </c>
      <c r="BZ12" s="55">
        <v>1</v>
      </c>
      <c r="CA12" s="55">
        <v>1</v>
      </c>
      <c r="CB12" s="1" t="s">
        <v>47</v>
      </c>
      <c r="CC12" s="1">
        <v>1</v>
      </c>
      <c r="CD12" s="55">
        <v>1</v>
      </c>
      <c r="CE12" s="55">
        <f t="shared" si="16"/>
        <v>1</v>
      </c>
      <c r="CF12" s="3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1</v>
      </c>
      <c r="CM12" s="1">
        <v>1</v>
      </c>
      <c r="CN12" s="55">
        <v>1</v>
      </c>
      <c r="CO12" s="55">
        <f t="shared" si="17"/>
        <v>1</v>
      </c>
      <c r="CP12" s="34" t="s">
        <v>47</v>
      </c>
      <c r="CQ12" s="1">
        <v>1</v>
      </c>
      <c r="CR12" s="55">
        <v>1</v>
      </c>
      <c r="CS12" s="55">
        <f t="shared" si="18"/>
        <v>1</v>
      </c>
      <c r="CT12" s="1"/>
      <c r="CU12" s="1" t="s">
        <v>8</v>
      </c>
      <c r="CV12" s="1">
        <v>1</v>
      </c>
      <c r="CW12" s="55">
        <v>1</v>
      </c>
      <c r="CX12" s="55">
        <f t="shared" si="19"/>
        <v>1</v>
      </c>
      <c r="CY12" s="40" t="s">
        <v>58</v>
      </c>
      <c r="CZ12" s="1">
        <v>0</v>
      </c>
      <c r="DA12" s="55">
        <v>1</v>
      </c>
      <c r="DB12" s="55">
        <f t="shared" si="20"/>
        <v>0</v>
      </c>
      <c r="DC12" s="18">
        <f>G12+N12+T12+X12+AB12+AG12+AK12+AR12+AY12+BE12+BI12+BM12+BQ12+BV12+CA12+CE12+CO12+CS12+CX12+DB12</f>
        <v>17</v>
      </c>
      <c r="DD12" s="133"/>
    </row>
    <row r="13" spans="29:106" ht="12.75">
      <c r="AC13" s="7"/>
      <c r="AD13" s="7"/>
      <c r="AE13" s="7"/>
      <c r="AF13" s="7"/>
      <c r="AG13" s="7"/>
      <c r="AL13" s="92">
        <f>SUM(AL6:AL12)</f>
        <v>362779.30000000005</v>
      </c>
      <c r="AM13" s="92">
        <f>SUM(AM6:AM12)</f>
        <v>363681.69999999995</v>
      </c>
      <c r="AO13" s="28"/>
      <c r="AS13" s="92">
        <f>SUM(AS6:AS12)</f>
        <v>612619.4</v>
      </c>
      <c r="AT13" s="92">
        <f>SUM(AT6:AT12)</f>
        <v>624829.3999999999</v>
      </c>
      <c r="AZ13" s="84">
        <f>SUM(AZ6:AZ12)</f>
        <v>975398.7</v>
      </c>
      <c r="BA13" s="84">
        <f>SUM(BA6:BA12)</f>
        <v>988511.2</v>
      </c>
      <c r="BJ13" s="86"/>
      <c r="BN13" s="66"/>
      <c r="BO13" s="66"/>
      <c r="BP13" s="66"/>
      <c r="BQ13" s="66"/>
      <c r="BR13" s="65"/>
      <c r="BS13" s="65"/>
      <c r="BT13" s="65"/>
      <c r="BU13" s="65"/>
      <c r="BV13" s="65"/>
      <c r="CS13" s="81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29:74" ht="12.75">
      <c r="AC14" s="7"/>
      <c r="AD14" s="7"/>
      <c r="AE14" s="7"/>
      <c r="AF14" s="7"/>
      <c r="AG14" s="7"/>
      <c r="AL14" s="87"/>
      <c r="AO14" s="21"/>
      <c r="AS14" s="93" t="s">
        <v>105</v>
      </c>
      <c r="BN14" s="66"/>
      <c r="BO14" s="66"/>
      <c r="BP14" s="66"/>
      <c r="BQ14" s="66"/>
      <c r="BR14" s="65"/>
      <c r="BS14" s="65"/>
      <c r="BT14" s="65"/>
      <c r="BU14" s="65"/>
      <c r="BV14" s="65"/>
    </row>
    <row r="15" spans="29:74" ht="12.75">
      <c r="AC15" s="7"/>
      <c r="AD15" s="7"/>
      <c r="AE15" s="7"/>
      <c r="AF15" s="7"/>
      <c r="AG15" s="7"/>
      <c r="AS15" s="87">
        <f>AL13+AS13</f>
        <v>975398.7000000001</v>
      </c>
      <c r="AT15" s="87">
        <f>AM13+AT13</f>
        <v>988511.0999999999</v>
      </c>
      <c r="BN15" s="66"/>
      <c r="BO15" s="66"/>
      <c r="BP15" s="66"/>
      <c r="BQ15" s="66"/>
      <c r="BR15" s="65"/>
      <c r="BS15" s="65"/>
      <c r="BT15" s="65"/>
      <c r="BU15" s="65"/>
      <c r="BV15" s="65"/>
    </row>
    <row r="16" spans="29:74" ht="12.75">
      <c r="AC16" s="7"/>
      <c r="AD16" s="7"/>
      <c r="AE16" s="7"/>
      <c r="AF16" s="7"/>
      <c r="AG16" s="7"/>
      <c r="BN16" s="66"/>
      <c r="BO16" s="66"/>
      <c r="BP16" s="66"/>
      <c r="BQ16" s="66"/>
      <c r="BR16" s="65"/>
      <c r="BS16" s="65"/>
      <c r="BT16" s="65"/>
      <c r="BU16" s="65"/>
      <c r="BV16" s="65"/>
    </row>
    <row r="17" spans="29:74" ht="12.75">
      <c r="AC17" s="7"/>
      <c r="AD17" s="7"/>
      <c r="AE17" s="7"/>
      <c r="AF17" s="7"/>
      <c r="AG17" s="7"/>
      <c r="BN17" s="66"/>
      <c r="BO17" s="66"/>
      <c r="BP17" s="66"/>
      <c r="BQ17" s="66"/>
      <c r="BR17" s="65"/>
      <c r="BS17" s="65"/>
      <c r="BT17" s="65"/>
      <c r="BU17" s="65"/>
      <c r="BV17" s="65"/>
    </row>
    <row r="18" spans="29:74" ht="12.75">
      <c r="AC18" s="7"/>
      <c r="AD18" s="7"/>
      <c r="AE18" s="7"/>
      <c r="AF18" s="7"/>
      <c r="AG18" s="7"/>
      <c r="BN18" s="66"/>
      <c r="BO18" s="66"/>
      <c r="BP18" s="66"/>
      <c r="BQ18" s="66"/>
      <c r="BR18" s="65"/>
      <c r="BS18" s="65"/>
      <c r="BT18" s="65"/>
      <c r="BU18" s="65"/>
      <c r="BV18" s="65"/>
    </row>
    <row r="19" spans="29:74" ht="12.75">
      <c r="AC19" s="7"/>
      <c r="AD19" s="7"/>
      <c r="AE19" s="7"/>
      <c r="AF19" s="7"/>
      <c r="AG19" s="7"/>
      <c r="BN19" s="66"/>
      <c r="BO19" s="66"/>
      <c r="BP19" s="66"/>
      <c r="BQ19" s="66"/>
      <c r="BR19" s="65"/>
      <c r="BS19" s="65"/>
      <c r="BT19" s="65"/>
      <c r="BU19" s="65"/>
      <c r="BV19" s="65"/>
    </row>
    <row r="20" spans="29:74" ht="12.75">
      <c r="AC20" s="7"/>
      <c r="AD20" s="7"/>
      <c r="AE20" s="7"/>
      <c r="AF20" s="7"/>
      <c r="AG20" s="7"/>
      <c r="BN20" s="66"/>
      <c r="BO20" s="66"/>
      <c r="BP20" s="66"/>
      <c r="BQ20" s="66"/>
      <c r="BR20" s="65"/>
      <c r="BS20" s="65"/>
      <c r="BT20" s="65"/>
      <c r="BU20" s="65"/>
      <c r="BV20" s="65"/>
    </row>
    <row r="21" spans="29:74" ht="12.75">
      <c r="AC21" s="7"/>
      <c r="AD21" s="7"/>
      <c r="AE21" s="7"/>
      <c r="AF21" s="7"/>
      <c r="AG21" s="7"/>
      <c r="BN21" s="66"/>
      <c r="BO21" s="66"/>
      <c r="BP21" s="66"/>
      <c r="BQ21" s="66"/>
      <c r="BR21" s="65"/>
      <c r="BS21" s="65"/>
      <c r="BT21" s="65"/>
      <c r="BU21" s="65"/>
      <c r="BV21" s="65"/>
    </row>
  </sheetData>
  <sheetProtection/>
  <mergeCells count="32">
    <mergeCell ref="DD6:DD12"/>
    <mergeCell ref="AL3:AR3"/>
    <mergeCell ref="AS3:AY3"/>
    <mergeCell ref="CB3:CE3"/>
    <mergeCell ref="DC3:DC4"/>
    <mergeCell ref="CT3:CT4"/>
    <mergeCell ref="CP3:CS3"/>
    <mergeCell ref="CU3:CX3"/>
    <mergeCell ref="DD3:DD4"/>
    <mergeCell ref="BS3:BV3"/>
    <mergeCell ref="BN3:BQ3"/>
    <mergeCell ref="AH3:AK3"/>
    <mergeCell ref="BW3:BW4"/>
    <mergeCell ref="U3:X3"/>
    <mergeCell ref="Y3:AB3"/>
    <mergeCell ref="BR3:BR4"/>
    <mergeCell ref="AC3:AC4"/>
    <mergeCell ref="CY3:DB3"/>
    <mergeCell ref="D3:G3"/>
    <mergeCell ref="BF3:BI3"/>
    <mergeCell ref="BJ3:BM3"/>
    <mergeCell ref="CF3:CO3"/>
    <mergeCell ref="AD3:AG3"/>
    <mergeCell ref="I3:N3"/>
    <mergeCell ref="BX3:CA3"/>
    <mergeCell ref="AZ3:BE3"/>
    <mergeCell ref="A1:N1"/>
    <mergeCell ref="A3:A4"/>
    <mergeCell ref="B3:B4"/>
    <mergeCell ref="C3:C4"/>
    <mergeCell ref="O3:T3"/>
    <mergeCell ref="H3:H4"/>
  </mergeCells>
  <printOptions/>
  <pageMargins left="0.7480314960629921" right="0.7480314960629921" top="0.984251968503937" bottom="0.984251968503937" header="0.5118110236220472" footer="0.5118110236220472"/>
  <pageSetup fitToWidth="11" fitToHeight="1" horizontalDpi="600" verticalDpi="600" orientation="landscape" paperSize="9" scale="54" r:id="rId1"/>
  <colBreaks count="2" manualBreakCount="2">
    <brk id="20" max="65535" man="1"/>
    <brk id="3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12.75"/>
  <cols>
    <col min="1" max="1" width="38.00390625" style="0" customWidth="1"/>
    <col min="2" max="2" width="19.140625" style="0" customWidth="1"/>
    <col min="3" max="3" width="16.28125" style="0" customWidth="1"/>
    <col min="4" max="4" width="18.421875" style="0" customWidth="1"/>
  </cols>
  <sheetData>
    <row r="1" spans="1:4" ht="18.75">
      <c r="A1" s="138" t="s">
        <v>14</v>
      </c>
      <c r="B1" s="138"/>
      <c r="C1" s="138"/>
      <c r="D1" s="138"/>
    </row>
    <row r="2" spans="1:4" ht="18.75" customHeight="1">
      <c r="A2" s="140" t="s">
        <v>100</v>
      </c>
      <c r="B2" s="140"/>
      <c r="C2" s="140"/>
      <c r="D2" s="140"/>
    </row>
    <row r="3" spans="1:4" ht="18.75" customHeight="1">
      <c r="A3" s="140"/>
      <c r="B3" s="140"/>
      <c r="C3" s="140"/>
      <c r="D3" s="140"/>
    </row>
    <row r="4" spans="1:4" ht="18.75" customHeight="1">
      <c r="A4" s="140"/>
      <c r="B4" s="140"/>
      <c r="C4" s="140"/>
      <c r="D4" s="140"/>
    </row>
    <row r="5" spans="1:4" ht="15.75">
      <c r="A5" s="139"/>
      <c r="B5" s="139"/>
      <c r="C5" s="139"/>
      <c r="D5" s="15"/>
    </row>
    <row r="6" spans="1:4" ht="112.5" customHeight="1">
      <c r="A6" s="19" t="s">
        <v>12</v>
      </c>
      <c r="B6" s="20" t="s">
        <v>101</v>
      </c>
      <c r="C6" s="20" t="s">
        <v>102</v>
      </c>
      <c r="D6" s="16" t="s">
        <v>13</v>
      </c>
    </row>
    <row r="7" spans="1:4" ht="45.75" customHeight="1">
      <c r="A7" s="12" t="s">
        <v>17</v>
      </c>
      <c r="B7" s="20">
        <v>19</v>
      </c>
      <c r="C7" s="20">
        <v>1</v>
      </c>
      <c r="D7" s="141">
        <v>15.54</v>
      </c>
    </row>
    <row r="8" spans="1:4" ht="50.25" customHeight="1">
      <c r="A8" s="12" t="s">
        <v>103</v>
      </c>
      <c r="B8" s="20">
        <v>17</v>
      </c>
      <c r="C8" s="20">
        <v>2</v>
      </c>
      <c r="D8" s="141"/>
    </row>
    <row r="9" spans="1:4" ht="45.75" customHeight="1">
      <c r="A9" s="9" t="s">
        <v>104</v>
      </c>
      <c r="B9" s="20">
        <v>17</v>
      </c>
      <c r="C9" s="20">
        <v>2</v>
      </c>
      <c r="D9" s="141"/>
    </row>
    <row r="10" spans="1:4" ht="45.75" customHeight="1">
      <c r="A10" s="12" t="s">
        <v>16</v>
      </c>
      <c r="B10" s="20">
        <v>16</v>
      </c>
      <c r="C10" s="20">
        <v>3</v>
      </c>
      <c r="D10" s="141"/>
    </row>
    <row r="11" spans="1:4" ht="45.75" customHeight="1">
      <c r="A11" s="9" t="s">
        <v>15</v>
      </c>
      <c r="B11" s="20">
        <v>15</v>
      </c>
      <c r="C11" s="20">
        <v>4</v>
      </c>
      <c r="D11" s="141"/>
    </row>
    <row r="12" spans="1:4" ht="45.75" customHeight="1">
      <c r="A12" s="12" t="s">
        <v>18</v>
      </c>
      <c r="B12" s="20">
        <v>12.8</v>
      </c>
      <c r="C12" s="20">
        <v>5</v>
      </c>
      <c r="D12" s="141"/>
    </row>
    <row r="13" spans="1:4" ht="45.75" customHeight="1">
      <c r="A13" s="12" t="s">
        <v>5</v>
      </c>
      <c r="B13" s="20">
        <v>12</v>
      </c>
      <c r="C13" s="20">
        <v>6</v>
      </c>
      <c r="D13" s="141"/>
    </row>
  </sheetData>
  <sheetProtection/>
  <mergeCells count="4">
    <mergeCell ref="A1:D1"/>
    <mergeCell ref="A5:C5"/>
    <mergeCell ref="A2:D4"/>
    <mergeCell ref="D7:D13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Электронный бюджет</cp:lastModifiedBy>
  <cp:lastPrinted>2023-06-27T05:53:27Z</cp:lastPrinted>
  <dcterms:created xsi:type="dcterms:W3CDTF">1996-10-08T23:32:33Z</dcterms:created>
  <dcterms:modified xsi:type="dcterms:W3CDTF">2023-06-27T06:10:47Z</dcterms:modified>
  <cp:category/>
  <cp:version/>
  <cp:contentType/>
  <cp:contentStatus/>
</cp:coreProperties>
</file>